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Z:\CPL\2023\PROCESSO ADMINISTRATIVO\07682022 - ROP AMAZONAS - JUN-2023\1. Edital e anexo I do TR\"/>
    </mc:Choice>
  </mc:AlternateContent>
  <xr:revisionPtr revIDLastSave="0" documentId="13_ncr:1_{1EF829BA-022E-49A9-80A0-CE5B1616C86E}" xr6:coauthVersionLast="47" xr6:coauthVersionMax="47" xr10:uidLastSave="{00000000-0000-0000-0000-000000000000}"/>
  <bookViews>
    <workbookView xWindow="-120" yWindow="-120" windowWidth="29040" windowHeight="15720" xr2:uid="{DBD9AD77-FC43-4B71-AFEE-C9415C887A80}"/>
  </bookViews>
  <sheets>
    <sheet name="Planilh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1" i="1" l="1"/>
  <c r="H150" i="1"/>
  <c r="H130" i="1"/>
  <c r="H131" i="1"/>
  <c r="H129" i="1"/>
  <c r="H132" i="1" s="1"/>
  <c r="C166" i="1" s="1"/>
  <c r="H92" i="1"/>
  <c r="H97" i="1"/>
  <c r="H102" i="1"/>
  <c r="H107" i="1"/>
  <c r="H112" i="1"/>
  <c r="H87" i="1"/>
  <c r="H54" i="1"/>
  <c r="H55" i="1"/>
  <c r="H56" i="1"/>
  <c r="H57" i="1"/>
  <c r="H58" i="1"/>
  <c r="H59" i="1"/>
  <c r="H60" i="1"/>
  <c r="H61" i="1"/>
  <c r="H62" i="1"/>
  <c r="H63" i="1"/>
  <c r="H64" i="1"/>
  <c r="H65" i="1"/>
  <c r="H66" i="1"/>
  <c r="H67" i="1"/>
  <c r="H68" i="1"/>
  <c r="H69" i="1"/>
  <c r="H70" i="1"/>
  <c r="H71" i="1"/>
  <c r="H72" i="1"/>
  <c r="H73" i="1"/>
  <c r="H74" i="1"/>
  <c r="H53" i="1"/>
  <c r="F40" i="1"/>
  <c r="F39" i="1"/>
  <c r="F41" i="1" s="1"/>
  <c r="H152" i="1" l="1"/>
  <c r="H155" i="1" s="1"/>
  <c r="C173" i="1" s="1"/>
  <c r="C174" i="1" s="1"/>
  <c r="H75" i="1"/>
  <c r="C164" i="1" s="1"/>
  <c r="H117" i="1"/>
  <c r="C165" i="1" s="1"/>
  <c r="C163" i="1"/>
  <c r="C167" i="1" l="1"/>
  <c r="C177" i="1" s="1"/>
  <c r="H135" i="1"/>
</calcChain>
</file>

<file path=xl/sharedStrings.xml><?xml version="1.0" encoding="utf-8"?>
<sst xmlns="http://schemas.openxmlformats.org/spreadsheetml/2006/main" count="216" uniqueCount="118">
  <si>
    <t>ANEXO I DO TERMO DE REFERÊNCIA</t>
  </si>
  <si>
    <t>MODELO DE PLANILHA DE FORMAÇÃO DE PREÇOS</t>
  </si>
  <si>
    <t>GRUPO 1</t>
  </si>
  <si>
    <t>NOME DO LOCAL/ESPAÇO DO EVENTO:____________________________________________________</t>
  </si>
  <si>
    <t>ENDEREÇO:__________________________________________________________________________</t>
  </si>
  <si>
    <t>TELEFONE:___________________________________________________________________________</t>
  </si>
  <si>
    <t>NOME DO RESPONSÁVEL: ______________________________________________________________</t>
  </si>
  <si>
    <t>* Observar as regras estabelecidas no item 4 do Termo de Referência.</t>
  </si>
  <si>
    <t>ESPAÇO FÍSICO</t>
  </si>
  <si>
    <t>Item</t>
  </si>
  <si>
    <t>Descrição</t>
  </si>
  <si>
    <t>Quantidade</t>
  </si>
  <si>
    <t>(a)</t>
  </si>
  <si>
    <t>Quant. de Diárias</t>
  </si>
  <si>
    <t>(b)</t>
  </si>
  <si>
    <t>Valor Unitário </t>
  </si>
  <si>
    <t>(R$)</t>
  </si>
  <si>
    <t>(c)</t>
  </si>
  <si>
    <t>Valor Total do Item </t>
  </si>
  <si>
    <t>(d) = (a) x (b) x (c)</t>
  </si>
  <si>
    <r>
      <t>SALA PARA A PRESIDÊNCIA: </t>
    </r>
    <r>
      <rPr>
        <u/>
        <sz val="9"/>
        <color theme="1"/>
        <rFont val="Calibri"/>
        <family val="2"/>
        <scheme val="minor"/>
      </rPr>
      <t>que comporte 10 pessoas</t>
    </r>
    <r>
      <rPr>
        <sz val="9"/>
        <color theme="1"/>
        <rFont val="Calibri"/>
        <family val="2"/>
        <scheme val="minor"/>
      </rPr>
      <t> sentadas em formato "U", com disponibilidade física e elétrica para instalação de equipamentos e iluminação. Para o período de 20/06/2023 a 22/06/2023.</t>
    </r>
  </si>
  <si>
    <t>VALOR TOTAL DO ESPAÇO FÍSICO →</t>
  </si>
  <si>
    <t>INFRAESTRUTURA</t>
  </si>
  <si>
    <t>Local de Instalação/Macro Descrição</t>
  </si>
  <si>
    <t>Medida</t>
  </si>
  <si>
    <t>Valor Unitário </t>
  </si>
  <si>
    <t>Valor Total do Item </t>
  </si>
  <si>
    <t>MESA EM FORMATO “U”: com no mínimo 75 cm de largura, para 20 pessoas, com toalha de mesa adequada, com comprimento suficiente para ocultar as pernas dos participantes, de cor escura, com 30 pontos de energia (se necessário, devem ser fornecidas extensões, adaptadores e/ou outros itens para possibilitar o acesso aos pontos de energia que deverão estar devidamente oculto do público).</t>
  </si>
  <si>
    <t>SALA PARA REUNIÃO DE PLENÁRIO</t>
  </si>
  <si>
    <t>Unidade</t>
  </si>
  <si>
    <t>CADEIRAS ERGONÔMICAS: com braços, giratórias e altura regulável para os Conselheiros Federais; de cor escura (preta ou azul), mantendo o mesmo padrão (cor e formato).</t>
  </si>
  <si>
    <t>MESAS DO TIPO PRANCHÃO: com toalhas de mesa adequadas e suficientes, preferencialmente de malha e cor escura. Ao menos duas das mesas devem ficar próximas ao Presidente e Vice-Presidente. Devem ser fornecidas extensões, adaptadores e/ou outros itens para possibilitar o acesso a (3) pontos de energia três para cada mesa/pranchão.</t>
  </si>
  <si>
    <t>MESAS DO TIPO PRANCHÃO: com toalhas de mesa adequadas, de cor escura. Para colocar processos, documentos, materiais e equipamentos. Devem ser fornecidas extensões, adaptadores e/ou outros itens para possibilitar o acesso a (3) pontos de energia três para cada mesa/pranchão.</t>
  </si>
  <si>
    <t>CADEIRAS: confortáveis e ergonômicas, de cor escura, mantendo o mesmo padrão (cor e formato), para os ouvintes da Plenária.</t>
  </si>
  <si>
    <t>BORRIFADORES: de 500ml com álcool 70%;</t>
  </si>
  <si>
    <t>TRIBUNA: em acrílico (aprox. 1,20m altura x 50 cm largura x 40 cm prof.).</t>
  </si>
  <si>
    <t>LINK DE INTERNET: deve ser disponibilizado um link de acesso à internet de no mínimo 100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inclusive com o fornecimento de cabo para esta conexão. O ponto de acesso à rede sem fio (Access Point Wireless Dual Radio) deve estar localizado dentro ou próximo da sala onde ocorrerá a reunião (raio de distância de até 10 metros) e deve possuir as seguintes características mínimas: Antena Mimo: 2,4GHz 3x3(5dBi), 5GHz 3x3(6,5dBi); Velocidade mínima: 2,4GHz 300Mbps, 5GHz 1300Mbps; Suporte para no mínimo 120 usuários simultâneos (60 computadores e 60 smartphones); Duas (2) ou mais portas Gigabit; Instalação em teto ou parede; Padrão: 802.11ac; Segurança: WPA2 AES; BSSID: No mínimo 2 por rádio, sendo que as redes 2.4Ghz e 5Ghz deverão estar com o mesmo SSID; Alcance de no mínimo 200m² com alta velocidade.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 Não serão aceitos equipamentos do tipo doméstico sob nenhuma hipótese.</t>
  </si>
  <si>
    <t>IMPRESSORA MULTIFUNCIONAL COLORIDA A4: equipamento com recursos de impressão, cópia e digitalização, ambos em cores (policromática) e duplex (frente e verso); deve possuir velocidade de impressão em A4: página preta min. 20 ppm, página colorida A4 min. 15 ppm; deve possuir alimentador automático de documentos (ADF) com capacidade mínima para 20 folhas A4; deve permitir a digitalização de documentos diretamente para pendrive, sem uso do PC, através de uma porta USB, no formato PDF; deve ter fonte de energia compatível com a voltagem disponível no local do evento e deverá possuir estabilizador e/ou qualquer outro dispositivo que garanta o funcionamento do equipamento e o proteja de surtos de energia (subtensão e sobretensão); deve possuir cartuchos, toners, fusores, kits de Manutenção, peças e afins em quantidade suficiente para impressão e/ou digitalização SEM FALHAS de no mínimo 1500 páginas distribuídos ao logo do período do evento. deve estar configurado com um IP fixo e conectado na mesma rede dos dispositivos do evento através de uma porta Ethernet por meio de cabo UTP RJ45, inclusive com o fornecimento de cabo para esta conexão e, permitindo que os dispositivos façam impressão pela rede; Nível de serviço: em caso de indisponibilidade em qualquer funcionalidade do equipamento, deverá ser efetuado o reparo ou reposição em até 60 minutos, após, a cada 30 minutos será aplicado o desconto no valor da locação do item conforme cláusulas contratuais.</t>
  </si>
  <si>
    <t>PROJETOR MULTIMÍDIA: deve ser fornecido com cabo HDMI, com comprimento que atenda à disposição adequada do equipamento (notebook) que será utilizado no espaço contratado ou fornecimento de acessório Wireless que permita a conexão do notebook ao projetor; O projetor deve possuir as seguintes características mínimas: Proporção compatível: 16:9, 4:3 ou superior; Zoom digital e/ou ótico; Lâmpada com vida útil suficiente para a duração do evento em modo normal. Nível de serviço: em caso de indisponibilidade em qualquer funcionalidade do equipamento, deverá ser efetuado o reparo ou reposição em até 60 minutos, após, a cada 30 minutos será aplicado o desconto no valor da locação do item conforme cláusulas contratuais.</t>
  </si>
  <si>
    <t>TELA DE PROJEÇÃO: deve possuir largura mínima de 3,50m e altura mínima de 2,20m; cor branca; bordas pretas nas laterais; superfície 100% plana sem rugas; formato 16:9 ou 16:10.</t>
  </si>
  <si>
    <t>MICROFONES COM FIO: do tipo gooseneck; devem ser fornecidas pilhas ou baterias suficientes para a duração do evento. Os microfones deverão possuir botões/controles de LIGA/DESLIGA, MUDO/FALA e indicador luminoso ou gráfico da situação do aparelho.</t>
  </si>
  <si>
    <t>MICROFONES SEM FIO: conectados ao sistema de reprodução de som; devem ser fornecidas pilhas ou baterias suficientes para a duração do evento. Os microfones deverão possuir botões/controles de LIGA/DESLIGA, MUDO/FALA e indicador luminoso ou gráfico da situação do aparelho.</t>
  </si>
  <si>
    <t>SISTEMA REPRODUTOR DE SOM/MESA DE SOM: deve ser disponibilizado cabeamento para conexão da mesa de som ao notebook para entrada (LINE- 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outro cabo P2 será para a conexão de entrada de áudio do notebook (microfone) para o canal de principal (Main/Phone) da mesa de som. Nível de serviço: em caso de indisponibilidade em qualquer funcionalidade do equipamento, deverá ser efetuado o reparo ou reposição em até 60 minutos, após, a cada 30 minutos será aplicado o desconto no valor da locação do item conforme cláusulas contratuais.</t>
  </si>
  <si>
    <t>INTERFACE DE ÁUDIO PROFISSIONAL USB 2X2: deve possuir 2 conectores de entrada e 2 de saída para conexão do notebook com a mesa de som.</t>
  </si>
  <si>
    <t>NOTEBOOK: deve possuir as seguintes configurações mínimas: 4GB de memória ram, Microsoft Windows 10 ou 11, mínimo de 50GB de espaço em disco livre, armazenamento primário em SSD, entrada RJ45, Microsoft Word Excel, PowerPoint, Teams, instalados e funcionais, tela de no mínimo 14", entradas/adaptadores necessários para conectar simultaneamente: um (1) projetor HDMI, uma Câmera USB (1), um (1) mouse, um (1) passador de slides, uma (1) interface de áudio USB. Nível de serviço: em caso de indisponibilidade em qualquer funcionalidade do equipamento, deverá ser efetuado o reparo ou reposição em até 60 minutos, após, a cada 30 minutos será aplicado o desconto no valor da locação do item conforme cláusulas contratuais.</t>
  </si>
  <si>
    <t>LINK DE INTERNET PARA TRANSMISSÃO: deve ser disponibilizado um link de acesso à Internet de no mínimo 20 Mbps dedicado FULL DUPLEX, fornecido através de interface rj45; deverá ser disponibilizado ponto acesso à rede de dados e Internet por meio de cabo UTP categoria 5e ou superior com conector RJ45 que deverá ser conectado ao notebook que fará a transmissão.</t>
  </si>
  <si>
    <t>SUPORTE TRIPÉ: com base para suporte da câmera de transmissão.</t>
  </si>
  <si>
    <t>TORRES DE TOMADAS/FILTROS DE LINHA: no novo padrão (nb 14136) contendo cada uma, no mínimo, quatro conexões.</t>
  </si>
  <si>
    <t>MESA: em formato “U” que comporte 10 pessoas.</t>
  </si>
  <si>
    <t>SALA PARA PRESIDÊNCIA</t>
  </si>
  <si>
    <t>CADEIRAS: acolchoadas e ergonômicas.</t>
  </si>
  <si>
    <t>LINK DE INTERNET: deve ser disponibilizado um link de acesso à internet de no mínimo 20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O ponto de acesso à rede sem fio (Access Point Wireless Dual Radio) deve estar localizado dentro ou próximo da sala onde ocorrerá a reunião (raio de distância de até 10 metros) e deve possuir as seguintes características mínimas: Antena Mimo: 2,4GHz, 5GHz; Velocidade mínima: 2,4GHz 300Mbps, 5GHz 1300Mbps; Suporte para no mínimo 20 dispositivos simultâneos (10 computadores e 10 smartphones); Uma (1) ou mais portas Gigabit; Padrão: 802.11ac; Segurança: WPA2 AES; Configuração da rede sem fio: O SSID da rede sem fio deve ter o nome “Cofen” sendo que as redes 2.4Ghz e 5Ghz deverão estar com o mesmo SSID; a segurança da rede deve estar configurada para o padrão WPA2 Pessoal, com criptografia no padrão AES e senha de acesso a ser definida pelo Cofen; os dispositivos devem receber um IP automaticamente. Não serão aceitos equipamentos do tipo doméstico sob nenhuma hipótese.</t>
  </si>
  <si>
    <t>VALOR TOTAL INFRAESTRUTURA →</t>
  </si>
  <si>
    <t>RECURSOS HUMANOS</t>
  </si>
  <si>
    <t>Período</t>
  </si>
  <si>
    <t>Quant. de Profissional</t>
  </si>
  <si>
    <t>TÉCNICO EM ÁUDIO E VÍDEO: profissional capacitado para instalação, configuração e operação de equipamentos (mesa de som, projetor multimídia, microfones, sistema de som) para realização dos serviços durante todos os dias do evento bem como o monitoramento e controle de interferências, microfonias ou quaisquer intercorrências relacionadas à operação do som durante o evento.</t>
  </si>
  <si>
    <t>De 8h as 18h, com intervalo de 2 horas de almoço</t>
  </si>
  <si>
    <t>(8 horas)</t>
  </si>
  <si>
    <t>De 18 a 22/06/23</t>
  </si>
  <si>
    <t>De 8h as 12h</t>
  </si>
  <si>
    <t>(4 horas)</t>
  </si>
  <si>
    <t>Dia 23/06/23</t>
  </si>
  <si>
    <t>GARÇOM: profissional capacitado para atender o plenário durante os dias da reunião. Os (as) profissionais devem possuir experiência como garçom, além de características pessoais, como dinamismo e simpatia. Traje: terno, vestido ou uniforme (cor preta) e sapato social (cor preta).</t>
  </si>
  <si>
    <t>De 19 a 22/06/23</t>
  </si>
  <si>
    <t>AUXILIAR DE LIMPEZA: profissional capacitado para auxiliar na limpeza do local da reunião durante todo o período do evento. O profissional deverá manter a organização e limpeza do local da reunião e dos banheiros, fazer a reposição de materiais (ex. papel higiênico, toalha de papel e sabonete líquido) e reabastecer os dispensers e refis. Deverá haver o fornecimento, pela Contratada, de todos os materiais e equipamentos necessários para a limpeza, asseio e conservação do local da reunião e banheiros, como por exemplo, papel higiênico, toalha de papel, sabão líquido, lixeiras, entre outros.</t>
  </si>
  <si>
    <t>VALOR TOTAL RECURSOS HUMANOS →</t>
  </si>
  <si>
    <t>ALIMENTAÇÃO</t>
  </si>
  <si>
    <t>Quant. de serviços/mesas</t>
  </si>
  <si>
    <t>Serviços x Quantidade</t>
  </si>
  <si>
    <t>(c) = a x b</t>
  </si>
  <si>
    <t>(d)</t>
  </si>
  <si>
    <t>(e) = (c) x (d)</t>
  </si>
  <si>
    <t>COFFEE BREAK: nos dias 19 a 22/06/23, no período vespertino, a ser servido no local da reunião.</t>
  </si>
  <si>
    <t>P/ pessoa</t>
  </si>
  <si>
    <t>ÁGUA: 3 (três) garrafas de 20L por dia, de 18/06/2023 a 22/06/2023 e 1 (uma) para o dia 23/06/2023.</t>
  </si>
  <si>
    <t>P/ galão</t>
  </si>
  <si>
    <t>CAFÉ: 4 (quatro) garrafas de café de 1L por dia, de 18/06/2023 a 22/06/2023, sendo  2 (duas) por período e 2 (duas) garrafas de café para o dia 23/06/2023.</t>
  </si>
  <si>
    <t>P/ garrafa</t>
  </si>
  <si>
    <t>VALOR TOTAL ALIMENTAÇÃO →</t>
  </si>
  <si>
    <t>VALOR TOTAL DO GRUPO 1 →</t>
  </si>
  <si>
    <t>GRUPO 2</t>
  </si>
  <si>
    <t>TRANSPORTE</t>
  </si>
  <si>
    <t>Quant. de carro</t>
  </si>
  <si>
    <t>LOCAÇÃO DE VAN: em bom estado de conservação e limpeza, ano de fabricação igual ou superior a 2020, com motorista, poltronas reclináveis e confortáveis (aproximadamente 20 poltronas), com cinto de segurança e apoio para os pés, ar condicionado com filtro HEPA ou sistema de abertura de janelas laterais possibilitando a circulação do ar e bagageiros amplos, para locomoção de conselheiros, convidados e equipe de apoio, no período de 19 a 23/06/23, devendo ficar disponível das 8h às 20h, na cidade de Manaus/AM.</t>
  </si>
  <si>
    <t>LOCAÇÃO CARRO EXECUTIVO: tipo sedan médio, em bom estado de conservação e limpeza, ano de fabricação igual ou superior a 2020, com motorista, ar condicionado, som ambiente, com bagageiro com capacidade mínima de 400 litros para transporte da diretoria da autarquia e coordenação do evento, no período de 18 a 23/06/23, das 8h às 20h, na cidade de Manaus/AM.</t>
  </si>
  <si>
    <t>VALOR TOTAL TRANSPORTE →</t>
  </si>
  <si>
    <t>VALOR TOTAL DO GRUPO 2 →</t>
  </si>
  <si>
    <t>QUADRO-RESUMO DO CUSTO DA CONTRATAÇÃO</t>
  </si>
  <si>
    <t>GRUPO</t>
  </si>
  <si>
    <t>SERVIÇO</t>
  </si>
  <si>
    <t>VALOR TOTAL (R$)</t>
  </si>
  <si>
    <t>Espaço Físico</t>
  </si>
  <si>
    <t>Infraestrutura Física</t>
  </si>
  <si>
    <t>Recursos Humanos</t>
  </si>
  <si>
    <t>Alimentação (*)</t>
  </si>
  <si>
    <t>VALOR TOTAL DO GRUPO 1 → </t>
  </si>
  <si>
    <r>
      <t>(*)</t>
    </r>
    <r>
      <rPr>
        <b/>
        <sz val="11"/>
        <color theme="1"/>
        <rFont val="Calibri"/>
        <family val="2"/>
        <scheme val="minor"/>
      </rPr>
      <t xml:space="preserve"> </t>
    </r>
    <r>
      <rPr>
        <sz val="11"/>
        <color theme="1"/>
        <rFont val="Calibri"/>
        <family val="2"/>
        <scheme val="minor"/>
      </rPr>
      <t>Vide item 3.4.2 do Termo de Referência.</t>
    </r>
  </si>
  <si>
    <t>Transporte</t>
  </si>
  <si>
    <t>VALOR TOTAL DO GRUPO 2 → </t>
  </si>
  <si>
    <t>VALOR GLOBAL ESTIMADO DA CONTRATAÇÃO →</t>
  </si>
  <si>
    <t>Observações:</t>
  </si>
  <si>
    <t>LOCAL E DATA: ________________________</t>
  </si>
  <si>
    <t>RAZÃO SOCIAL DA EMPRESA: ________________________</t>
  </si>
  <si>
    <t>CNPJ: ________________________</t>
  </si>
  <si>
    <t>NOME DO REPRESENTANTE LEGAL DA EMPRESA: ________________________</t>
  </si>
  <si>
    <t>RG/CPF: ________________________</t>
  </si>
  <si>
    <t>FONE DE CONTATO NA EMPRESA: ________________________</t>
  </si>
  <si>
    <t>1. A proponente deverá preencher os itens da Planilha de Formação de Preços respectiva, segundo o produto a ser fornecido, conforme indicado nas tabelas abaixo.</t>
  </si>
  <si>
    <t>2. Nos valores informados estão compreendidos, além dos tributos, todos e quaisquer encargos que, direta ou indiretamente, decorram da execução do objeto licitado.</t>
  </si>
  <si>
    <t>3. Os serviços deverão ser realizados conforme item 3 do Termo de Referência, que contem a descrição detalhada.</t>
  </si>
  <si>
    <t>1. Não serão aceitos valores superiores aos descritos nas tabelas acima.</t>
  </si>
  <si>
    <t>4. A licitante deverá preencher apresentar proposta de preços com as informações do local/espaço para realização do evento, conforme modelo de planilha de formação de preços - Anexo I do Termo de Referência, e enviar com todas as documentações exigidas neste Edital.</t>
  </si>
  <si>
    <t>18 (*)</t>
  </si>
  <si>
    <t>SALA PARA REUNIÃO DE PLENÁRIO: com no mínimo 200m² e largura mínima de 10m, livre de colunas, devendo comportar 60 pessoas, sendo 20 (vinte) pessoas sentadas em formato "U"; 20 (vinte) pessoas sentadas em formato escolar; 20 (vinte) pessoas sentadas em formato auditório, conforme imagem de referência do Anexo II deste TR. Para o período de 18/06/2023 a 23/06/2023.</t>
  </si>
  <si>
    <t>5. Os preços deverão ser expressos em moeda corrente nacional (Real) com no máximo 02 (duas) casas decimais.</t>
  </si>
  <si>
    <r>
      <rPr>
        <b/>
        <sz val="9"/>
        <color theme="1"/>
        <rFont val="Calibri"/>
        <family val="2"/>
        <scheme val="minor"/>
      </rPr>
      <t>3.</t>
    </r>
    <r>
      <rPr>
        <sz val="9"/>
        <color theme="1"/>
        <rFont val="Calibri"/>
        <family val="2"/>
        <scheme val="minor"/>
      </rPr>
      <t xml:space="preserve">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r>
  </si>
  <si>
    <r>
      <rPr>
        <b/>
        <sz val="9"/>
        <color theme="1"/>
        <rFont val="Calibri"/>
        <family val="2"/>
        <scheme val="minor"/>
      </rPr>
      <t>2.</t>
    </r>
    <r>
      <rPr>
        <sz val="9"/>
        <color theme="1"/>
        <rFont val="Calibri"/>
        <family val="2"/>
        <scheme val="minor"/>
      </rPr>
      <t xml:space="preserve"> A licitante que apresentar proposta manifestamente inexequível, conforme item 12.3.4.1 do Edital, deve enviar documentação que comprove que os custos dos insumos são coerentes com os de mercado e que os coeficientes de produtividade são compatíveis com a execução do objeto desta licitação.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</si>
</sst>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2" x14ac:knownFonts="1">
    <font>
      <sz val="11"/>
      <color theme="1"/>
      <name val="Calibri"/>
      <family val="2"/>
      <scheme val="minor"/>
    </font>
    <font>
      <b/>
      <sz val="11"/>
      <color theme="1"/>
      <name val="Calibri"/>
      <family val="2"/>
      <scheme val="minor"/>
    </font>
    <font>
      <b/>
      <u/>
      <sz val="11"/>
      <color theme="1"/>
      <name val="Calibri"/>
      <family val="2"/>
      <scheme val="minor"/>
    </font>
    <font>
      <b/>
      <sz val="9"/>
      <color theme="1"/>
      <name val="Calibri"/>
      <family val="2"/>
      <scheme val="minor"/>
    </font>
    <font>
      <sz val="9"/>
      <color theme="1"/>
      <name val="Calibri"/>
      <family val="2"/>
      <scheme val="minor"/>
    </font>
    <font>
      <u/>
      <sz val="9"/>
      <color theme="1"/>
      <name val="Calibri"/>
      <family val="2"/>
      <scheme val="minor"/>
    </font>
    <font>
      <b/>
      <sz val="14"/>
      <color theme="1"/>
      <name val="Calibri"/>
      <family val="2"/>
      <scheme val="minor"/>
    </font>
    <font>
      <b/>
      <sz val="15"/>
      <color theme="1"/>
      <name val="Calibri"/>
      <family val="2"/>
      <scheme val="minor"/>
    </font>
    <font>
      <b/>
      <sz val="12"/>
      <color rgb="FF000000"/>
      <name val="Calibri"/>
      <family val="2"/>
      <scheme val="minor"/>
    </font>
    <font>
      <b/>
      <u/>
      <sz val="15"/>
      <color theme="1"/>
      <name val="Calibri"/>
      <family val="2"/>
      <scheme val="minor"/>
    </font>
    <font>
      <b/>
      <sz val="12"/>
      <color theme="1"/>
      <name val="Calibri"/>
      <family val="2"/>
      <scheme val="minor"/>
    </font>
    <font>
      <b/>
      <sz val="16"/>
      <color theme="1"/>
      <name val="Calibri"/>
      <family val="2"/>
      <scheme val="minor"/>
    </font>
  </fonts>
  <fills count="8">
    <fill>
      <patternFill patternType="none"/>
    </fill>
    <fill>
      <patternFill patternType="gray125"/>
    </fill>
    <fill>
      <patternFill patternType="solid">
        <fgColor rgb="FFBBBBBB"/>
        <bgColor indexed="64"/>
      </patternFill>
    </fill>
    <fill>
      <patternFill patternType="solid">
        <fgColor rgb="FFDDDDDD"/>
        <bgColor indexed="64"/>
      </patternFill>
    </fill>
    <fill>
      <patternFill patternType="solid">
        <fgColor rgb="FFEEEEEE"/>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33">
    <xf numFmtId="0" fontId="0" fillId="0" borderId="0" xfId="0"/>
    <xf numFmtId="0" fontId="2" fillId="0" borderId="0" xfId="0" applyFont="1"/>
    <xf numFmtId="0" fontId="3" fillId="2" borderId="2" xfId="0"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3" xfId="0" applyFont="1" applyFill="1" applyBorder="1" applyAlignment="1">
      <alignment horizontal="center" vertical="center" wrapText="1"/>
    </xf>
    <xf numFmtId="0" fontId="0" fillId="2" borderId="4" xfId="0"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3" fillId="2" borderId="8" xfId="0" applyFont="1" applyFill="1" applyBorder="1" applyAlignment="1">
      <alignment vertical="center" wrapText="1"/>
    </xf>
    <xf numFmtId="0" fontId="0" fillId="2" borderId="4" xfId="0" applyFill="1" applyBorder="1" applyAlignment="1">
      <alignment vertical="center" wrapText="1"/>
    </xf>
    <xf numFmtId="0" fontId="0" fillId="0" borderId="0" xfId="0" applyAlignment="1">
      <alignment horizontal="left" vertical="center" indent="15"/>
    </xf>
    <xf numFmtId="0" fontId="3" fillId="2" borderId="10" xfId="0" applyFont="1" applyFill="1" applyBorder="1" applyAlignment="1">
      <alignment vertical="center" wrapText="1"/>
    </xf>
    <xf numFmtId="0" fontId="3" fillId="2" borderId="12" xfId="0" applyFont="1" applyFill="1" applyBorder="1" applyAlignment="1">
      <alignment vertical="center" wrapText="1"/>
    </xf>
    <xf numFmtId="0" fontId="0" fillId="0" borderId="17" xfId="0" applyBorder="1"/>
    <xf numFmtId="0" fontId="0" fillId="0" borderId="18" xfId="0" applyBorder="1"/>
    <xf numFmtId="0" fontId="0" fillId="0" borderId="19" xfId="0" applyBorder="1"/>
    <xf numFmtId="0" fontId="8" fillId="0" borderId="20" xfId="0" applyFont="1" applyBorder="1"/>
    <xf numFmtId="0" fontId="0" fillId="0" borderId="21" xfId="0" applyBorder="1"/>
    <xf numFmtId="0" fontId="0" fillId="0" borderId="20" xfId="0" applyBorder="1"/>
    <xf numFmtId="0" fontId="0" fillId="0" borderId="22" xfId="0" applyBorder="1"/>
    <xf numFmtId="0" fontId="0" fillId="0" borderId="23" xfId="0" applyBorder="1"/>
    <xf numFmtId="0" fontId="0" fillId="0" borderId="24" xfId="0" applyBorder="1"/>
    <xf numFmtId="0" fontId="1" fillId="0" borderId="0" xfId="0" applyFont="1" applyAlignment="1">
      <alignment horizontal="left"/>
    </xf>
    <xf numFmtId="0" fontId="4"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3" borderId="5"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left"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164" fontId="1" fillId="3" borderId="1" xfId="0" applyNumberFormat="1" applyFont="1" applyFill="1" applyBorder="1" applyAlignment="1">
      <alignment horizontal="center" vertical="center" wrapText="1"/>
    </xf>
    <xf numFmtId="164" fontId="1" fillId="5" borderId="1" xfId="0" applyNumberFormat="1" applyFont="1" applyFill="1" applyBorder="1" applyAlignment="1">
      <alignment horizontal="center" vertical="center" wrapText="1"/>
    </xf>
    <xf numFmtId="164" fontId="1" fillId="3" borderId="16" xfId="0" applyNumberFormat="1" applyFont="1" applyFill="1" applyBorder="1" applyAlignment="1">
      <alignment horizontal="center" vertical="center" wrapText="1"/>
    </xf>
    <xf numFmtId="164" fontId="6" fillId="4"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164" fontId="10" fillId="3" borderId="1" xfId="0" applyNumberFormat="1" applyFont="1" applyFill="1" applyBorder="1" applyAlignment="1">
      <alignment horizontal="center" vertical="center" wrapText="1"/>
    </xf>
    <xf numFmtId="164" fontId="11" fillId="4" borderId="1" xfId="0" applyNumberFormat="1" applyFont="1" applyFill="1" applyBorder="1" applyAlignment="1">
      <alignment vertical="center" wrapText="1"/>
    </xf>
    <xf numFmtId="0" fontId="3" fillId="0" borderId="0" xfId="0" applyFont="1" applyAlignment="1">
      <alignment horizontal="left" vertical="center" wrapText="1"/>
    </xf>
    <xf numFmtId="0" fontId="4" fillId="0" borderId="1" xfId="0" applyFont="1" applyBorder="1" applyAlignment="1">
      <alignment horizontal="left" vertical="center" wrapText="1"/>
    </xf>
    <xf numFmtId="0" fontId="1" fillId="7" borderId="1" xfId="0" applyFont="1" applyFill="1" applyBorder="1" applyAlignment="1">
      <alignment horizontal="center" vertical="center" wrapText="1"/>
    </xf>
    <xf numFmtId="164" fontId="1" fillId="7" borderId="1" xfId="0" applyNumberFormat="1" applyFont="1" applyFill="1" applyBorder="1" applyAlignment="1">
      <alignment horizontal="center" vertical="center" wrapText="1"/>
    </xf>
    <xf numFmtId="164" fontId="10" fillId="7" borderId="1"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0" fillId="7" borderId="5"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4" fillId="0" borderId="0" xfId="0" applyFont="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4" fillId="3" borderId="8" xfId="0" applyFont="1" applyFill="1" applyBorder="1" applyAlignment="1">
      <alignment vertical="center" wrapText="1"/>
    </xf>
    <xf numFmtId="0" fontId="4" fillId="3" borderId="9" xfId="0" applyFont="1" applyFill="1" applyBorder="1" applyAlignment="1">
      <alignment vertical="center" wrapText="1"/>
    </xf>
    <xf numFmtId="0" fontId="4" fillId="3" borderId="10" xfId="0" applyFont="1" applyFill="1" applyBorder="1" applyAlignment="1">
      <alignment vertical="center" wrapText="1"/>
    </xf>
    <xf numFmtId="0" fontId="4" fillId="3" borderId="11" xfId="0" applyFont="1" applyFill="1" applyBorder="1" applyAlignment="1">
      <alignment vertical="center" wrapText="1"/>
    </xf>
    <xf numFmtId="0" fontId="4" fillId="3" borderId="12" xfId="0" applyFont="1" applyFill="1" applyBorder="1" applyAlignment="1">
      <alignment vertical="center" wrapText="1"/>
    </xf>
    <xf numFmtId="0" fontId="4" fillId="3" borderId="13" xfId="0" applyFont="1" applyFill="1" applyBorder="1" applyAlignment="1">
      <alignment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164" fontId="1" fillId="3" borderId="2" xfId="0" applyNumberFormat="1" applyFont="1" applyFill="1" applyBorder="1" applyAlignment="1">
      <alignment horizontal="center" vertical="center" wrapText="1"/>
    </xf>
    <xf numFmtId="164" fontId="1" fillId="3" borderId="3" xfId="0" applyNumberFormat="1" applyFont="1" applyFill="1" applyBorder="1" applyAlignment="1">
      <alignment horizontal="center" vertical="center" wrapText="1"/>
    </xf>
    <xf numFmtId="164" fontId="1" fillId="3" borderId="4"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12" xfId="0" applyFont="1" applyBorder="1" applyAlignment="1">
      <alignment vertical="center" wrapText="1"/>
    </xf>
    <xf numFmtId="0" fontId="4" fillId="0" borderId="13" xfId="0" applyFont="1" applyBorder="1" applyAlignment="1">
      <alignment vertical="center" wrapText="1"/>
    </xf>
    <xf numFmtId="0" fontId="7" fillId="0" borderId="0" xfId="0" applyFont="1" applyAlignment="1">
      <alignment horizontal="center" vertical="center"/>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3" borderId="5" xfId="0" applyFont="1" applyFill="1" applyBorder="1" applyAlignment="1">
      <alignment vertical="center" wrapText="1"/>
    </xf>
    <xf numFmtId="0" fontId="4" fillId="3" borderId="6" xfId="0" applyFont="1" applyFill="1" applyBorder="1" applyAlignment="1">
      <alignment vertical="center" wrapText="1"/>
    </xf>
    <xf numFmtId="0" fontId="4" fillId="3" borderId="7" xfId="0" applyFont="1" applyFill="1" applyBorder="1" applyAlignment="1">
      <alignment vertical="center" wrapText="1"/>
    </xf>
    <xf numFmtId="0" fontId="2"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7" fillId="5" borderId="0" xfId="0" applyFont="1" applyFill="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1" fillId="5" borderId="2" xfId="0" applyNumberFormat="1" applyFont="1" applyFill="1" applyBorder="1" applyAlignment="1">
      <alignment horizontal="center" vertical="center" wrapText="1"/>
    </xf>
    <xf numFmtId="164" fontId="1" fillId="5" borderId="3" xfId="0" applyNumberFormat="1" applyFont="1" applyFill="1" applyBorder="1" applyAlignment="1">
      <alignment horizontal="center" vertical="center" wrapText="1"/>
    </xf>
    <xf numFmtId="164" fontId="1" fillId="5" borderId="4"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9" fillId="0" borderId="0" xfId="0" applyFont="1" applyAlignment="1">
      <alignment horizontal="center" vertical="center"/>
    </xf>
    <xf numFmtId="0" fontId="1" fillId="0" borderId="0" xfId="0" applyFont="1" applyAlignment="1">
      <alignment horizontal="left"/>
    </xf>
    <xf numFmtId="0" fontId="7" fillId="6" borderId="0" xfId="0" applyFont="1" applyFill="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B2B81-0472-4B9D-B7D4-FCBF2300EAF5}">
  <dimension ref="A1:L206"/>
  <sheetViews>
    <sheetView tabSelected="1" workbookViewId="0">
      <selection sqref="A1:L1"/>
    </sheetView>
  </sheetViews>
  <sheetFormatPr defaultRowHeight="15" x14ac:dyDescent="0.25"/>
  <cols>
    <col min="1" max="1" width="8.5703125" customWidth="1"/>
    <col min="2" max="2" width="44.140625" customWidth="1"/>
    <col min="3" max="3" width="18.140625" customWidth="1"/>
    <col min="4" max="4" width="14.5703125" customWidth="1"/>
    <col min="5" max="5" width="12" customWidth="1"/>
    <col min="6" max="6" width="16.42578125" customWidth="1"/>
    <col min="7" max="7" width="10.85546875" customWidth="1"/>
    <col min="8" max="8" width="18.5703125" customWidth="1"/>
    <col min="9" max="9" width="10" customWidth="1"/>
    <col min="10" max="10" width="6.42578125" customWidth="1"/>
    <col min="11" max="11" width="8.42578125" customWidth="1"/>
    <col min="12" max="12" width="4.7109375" customWidth="1"/>
  </cols>
  <sheetData>
    <row r="1" spans="1:12" ht="48.75" customHeight="1" x14ac:dyDescent="0.25">
      <c r="A1" s="111" t="s">
        <v>0</v>
      </c>
      <c r="B1" s="111"/>
      <c r="C1" s="111"/>
      <c r="D1" s="111"/>
      <c r="E1" s="111"/>
      <c r="F1" s="111"/>
      <c r="G1" s="111"/>
      <c r="H1" s="111"/>
      <c r="I1" s="111"/>
      <c r="J1" s="111"/>
      <c r="K1" s="111"/>
      <c r="L1" s="111"/>
    </row>
    <row r="4" spans="1:12" ht="31.5" customHeight="1" x14ac:dyDescent="0.25">
      <c r="A4" s="112" t="s">
        <v>1</v>
      </c>
      <c r="B4" s="112"/>
      <c r="C4" s="112"/>
      <c r="D4" s="112"/>
      <c r="E4" s="112"/>
      <c r="F4" s="112"/>
      <c r="G4" s="112"/>
      <c r="H4" s="112"/>
      <c r="I4" s="112"/>
      <c r="J4" s="112"/>
      <c r="K4" s="112"/>
      <c r="L4" s="112"/>
    </row>
    <row r="7" spans="1:12" ht="40.5" customHeight="1" x14ac:dyDescent="0.25">
      <c r="A7" s="113" t="s">
        <v>108</v>
      </c>
      <c r="B7" s="113"/>
      <c r="C7" s="113"/>
      <c r="D7" s="113"/>
      <c r="E7" s="113"/>
      <c r="F7" s="113"/>
      <c r="G7" s="113"/>
      <c r="H7" s="113"/>
      <c r="I7" s="113"/>
      <c r="J7" s="113"/>
      <c r="K7" s="113"/>
      <c r="L7" s="113"/>
    </row>
    <row r="9" spans="1:12" ht="31.5" customHeight="1" x14ac:dyDescent="0.25">
      <c r="A9" s="113" t="s">
        <v>109</v>
      </c>
      <c r="B9" s="113"/>
      <c r="C9" s="113"/>
      <c r="D9" s="113"/>
      <c r="E9" s="113"/>
      <c r="F9" s="113"/>
      <c r="G9" s="113"/>
      <c r="H9" s="113"/>
      <c r="I9" s="113"/>
      <c r="J9" s="113"/>
      <c r="K9" s="113"/>
      <c r="L9" s="113"/>
    </row>
    <row r="11" spans="1:12" ht="30" customHeight="1" x14ac:dyDescent="0.25">
      <c r="A11" s="114" t="s">
        <v>110</v>
      </c>
      <c r="B11" s="114"/>
      <c r="C11" s="114"/>
      <c r="D11" s="114"/>
      <c r="E11" s="114"/>
      <c r="F11" s="114"/>
      <c r="G11" s="114"/>
      <c r="H11" s="114"/>
      <c r="I11" s="114"/>
      <c r="J11" s="114"/>
      <c r="K11" s="114"/>
      <c r="L11" s="114"/>
    </row>
    <row r="14" spans="1:12" ht="19.5" x14ac:dyDescent="0.25">
      <c r="A14" s="115" t="s">
        <v>2</v>
      </c>
      <c r="B14" s="115"/>
      <c r="C14" s="115"/>
      <c r="D14" s="115"/>
      <c r="E14" s="115"/>
      <c r="F14" s="115"/>
      <c r="G14" s="115"/>
      <c r="H14" s="115"/>
      <c r="I14" s="115"/>
      <c r="J14" s="115"/>
      <c r="K14" s="115"/>
      <c r="L14" s="115"/>
    </row>
    <row r="16" spans="1:12" x14ac:dyDescent="0.25">
      <c r="A16" s="16"/>
      <c r="B16" s="17"/>
      <c r="C16" s="17"/>
      <c r="D16" s="17"/>
      <c r="E16" s="17"/>
      <c r="F16" s="17"/>
      <c r="G16" s="17"/>
      <c r="H16" s="17"/>
      <c r="I16" s="18"/>
    </row>
    <row r="17" spans="1:12" ht="15.75" x14ac:dyDescent="0.25">
      <c r="A17" s="19" t="s">
        <v>3</v>
      </c>
      <c r="I17" s="20"/>
    </row>
    <row r="18" spans="1:12" x14ac:dyDescent="0.25">
      <c r="A18" s="21"/>
      <c r="I18" s="20"/>
    </row>
    <row r="19" spans="1:12" x14ac:dyDescent="0.25">
      <c r="A19" s="21"/>
      <c r="I19" s="20"/>
    </row>
    <row r="20" spans="1:12" ht="15.75" x14ac:dyDescent="0.25">
      <c r="A20" s="19" t="s">
        <v>4</v>
      </c>
      <c r="I20" s="20"/>
    </row>
    <row r="21" spans="1:12" x14ac:dyDescent="0.25">
      <c r="A21" s="21"/>
      <c r="I21" s="20"/>
    </row>
    <row r="22" spans="1:12" x14ac:dyDescent="0.25">
      <c r="A22" s="21"/>
      <c r="I22" s="20"/>
    </row>
    <row r="23" spans="1:12" ht="15.75" x14ac:dyDescent="0.25">
      <c r="A23" s="19" t="s">
        <v>5</v>
      </c>
      <c r="I23" s="20"/>
    </row>
    <row r="24" spans="1:12" x14ac:dyDescent="0.25">
      <c r="A24" s="21"/>
      <c r="I24" s="20"/>
    </row>
    <row r="25" spans="1:12" x14ac:dyDescent="0.25">
      <c r="A25" s="21"/>
      <c r="I25" s="20"/>
    </row>
    <row r="26" spans="1:12" ht="15.75" x14ac:dyDescent="0.25">
      <c r="A26" s="19" t="s">
        <v>6</v>
      </c>
      <c r="I26" s="20"/>
    </row>
    <row r="27" spans="1:12" x14ac:dyDescent="0.25">
      <c r="A27" s="22"/>
      <c r="B27" s="23"/>
      <c r="C27" s="23"/>
      <c r="D27" s="23"/>
      <c r="E27" s="23"/>
      <c r="F27" s="23"/>
      <c r="G27" s="23"/>
      <c r="H27" s="23"/>
      <c r="I27" s="24"/>
    </row>
    <row r="29" spans="1:12" x14ac:dyDescent="0.25">
      <c r="A29" s="128" t="s">
        <v>7</v>
      </c>
      <c r="B29" s="128"/>
      <c r="C29" s="128"/>
      <c r="D29" s="128"/>
      <c r="E29" s="128"/>
      <c r="F29" s="128"/>
      <c r="G29" s="128"/>
      <c r="H29" s="128"/>
      <c r="I29" s="128"/>
      <c r="J29" s="128"/>
      <c r="K29" s="128"/>
      <c r="L29" s="128"/>
    </row>
    <row r="31" spans="1:12" ht="20.25" customHeight="1" x14ac:dyDescent="0.25">
      <c r="A31" s="127" t="s">
        <v>8</v>
      </c>
      <c r="B31" s="127"/>
      <c r="C31" s="127"/>
      <c r="D31" s="127"/>
      <c r="E31" s="127"/>
      <c r="F31" s="127"/>
      <c r="G31" s="127"/>
      <c r="H31" s="127"/>
      <c r="I31" s="127"/>
      <c r="J31" s="127"/>
      <c r="K31" s="127"/>
      <c r="L31" s="127"/>
    </row>
    <row r="34" spans="1:12" x14ac:dyDescent="0.25">
      <c r="A34" s="50" t="s">
        <v>9</v>
      </c>
      <c r="B34" s="50" t="s">
        <v>10</v>
      </c>
      <c r="C34" s="2" t="s">
        <v>11</v>
      </c>
      <c r="D34" s="2" t="s">
        <v>13</v>
      </c>
      <c r="E34" s="2" t="s">
        <v>15</v>
      </c>
      <c r="F34" s="2" t="s">
        <v>18</v>
      </c>
    </row>
    <row r="35" spans="1:12" x14ac:dyDescent="0.25">
      <c r="A35" s="51"/>
      <c r="B35" s="51"/>
      <c r="C35" s="51" t="s">
        <v>12</v>
      </c>
      <c r="D35" s="51" t="s">
        <v>14</v>
      </c>
      <c r="E35" s="51" t="s">
        <v>16</v>
      </c>
      <c r="F35" s="51" t="s">
        <v>16</v>
      </c>
    </row>
    <row r="36" spans="1:12" ht="6.75" customHeight="1" x14ac:dyDescent="0.25">
      <c r="A36" s="51"/>
      <c r="B36" s="51"/>
      <c r="C36" s="51"/>
      <c r="D36" s="51"/>
      <c r="E36" s="51"/>
      <c r="F36" s="51"/>
    </row>
    <row r="37" spans="1:12" ht="7.5" customHeight="1" x14ac:dyDescent="0.25">
      <c r="A37" s="51"/>
      <c r="B37" s="51"/>
      <c r="C37" s="51"/>
      <c r="D37" s="51"/>
      <c r="E37" s="51" t="s">
        <v>17</v>
      </c>
      <c r="F37" s="51" t="s">
        <v>19</v>
      </c>
    </row>
    <row r="38" spans="1:12" ht="12.75" customHeight="1" x14ac:dyDescent="0.25">
      <c r="A38" s="52"/>
      <c r="B38" s="52"/>
      <c r="C38" s="12"/>
      <c r="D38" s="52"/>
      <c r="E38" s="52"/>
      <c r="F38" s="52"/>
    </row>
    <row r="39" spans="1:12" ht="105" customHeight="1" x14ac:dyDescent="0.25">
      <c r="A39" s="7">
        <v>1</v>
      </c>
      <c r="B39" s="46" t="s">
        <v>114</v>
      </c>
      <c r="C39" s="26">
        <v>1</v>
      </c>
      <c r="D39" s="26">
        <v>6</v>
      </c>
      <c r="E39" s="37">
        <v>3000</v>
      </c>
      <c r="F39" s="37">
        <f>C39*D39*E39</f>
        <v>18000</v>
      </c>
    </row>
    <row r="40" spans="1:12" ht="70.5" customHeight="1" x14ac:dyDescent="0.25">
      <c r="A40" s="9">
        <v>2</v>
      </c>
      <c r="B40" s="10" t="s">
        <v>20</v>
      </c>
      <c r="C40" s="27">
        <v>1</v>
      </c>
      <c r="D40" s="27">
        <v>3</v>
      </c>
      <c r="E40" s="38">
        <v>900</v>
      </c>
      <c r="F40" s="39">
        <f>C40*D40*E40</f>
        <v>2700</v>
      </c>
    </row>
    <row r="41" spans="1:12" ht="26.25" customHeight="1" x14ac:dyDescent="0.25">
      <c r="A41" s="116" t="s">
        <v>21</v>
      </c>
      <c r="B41" s="117"/>
      <c r="C41" s="117"/>
      <c r="D41" s="117"/>
      <c r="E41" s="118"/>
      <c r="F41" s="37">
        <f>SUM(F39:F40)</f>
        <v>20700</v>
      </c>
    </row>
    <row r="45" spans="1:12" ht="24" customHeight="1" x14ac:dyDescent="0.25">
      <c r="A45" s="127" t="s">
        <v>22</v>
      </c>
      <c r="B45" s="127"/>
      <c r="C45" s="127"/>
      <c r="D45" s="127"/>
      <c r="E45" s="127"/>
      <c r="F45" s="127"/>
      <c r="G45" s="127"/>
      <c r="H45" s="127"/>
      <c r="I45" s="127"/>
      <c r="J45" s="127"/>
      <c r="K45" s="127"/>
      <c r="L45" s="127"/>
    </row>
    <row r="48" spans="1:12" ht="24" customHeight="1" x14ac:dyDescent="0.25">
      <c r="A48" s="50" t="s">
        <v>9</v>
      </c>
      <c r="B48" s="50" t="s">
        <v>10</v>
      </c>
      <c r="C48" s="50" t="s">
        <v>23</v>
      </c>
      <c r="D48" s="50" t="s">
        <v>11</v>
      </c>
      <c r="E48" s="50" t="s">
        <v>24</v>
      </c>
      <c r="F48" s="50" t="s">
        <v>13</v>
      </c>
      <c r="G48" s="50" t="s">
        <v>25</v>
      </c>
      <c r="H48" s="50" t="s">
        <v>26</v>
      </c>
    </row>
    <row r="49" spans="1:8" x14ac:dyDescent="0.25">
      <c r="A49" s="51"/>
      <c r="B49" s="51"/>
      <c r="C49" s="51"/>
      <c r="D49" s="51"/>
      <c r="E49" s="51"/>
      <c r="F49" s="51"/>
      <c r="G49" s="51"/>
      <c r="H49" s="51"/>
    </row>
    <row r="50" spans="1:8" x14ac:dyDescent="0.25">
      <c r="A50" s="51"/>
      <c r="B50" s="51"/>
      <c r="C50" s="51"/>
      <c r="D50" s="4" t="s">
        <v>12</v>
      </c>
      <c r="E50" s="51"/>
      <c r="F50" s="51" t="s">
        <v>14</v>
      </c>
      <c r="G50" s="4" t="s">
        <v>16</v>
      </c>
      <c r="H50" s="4" t="s">
        <v>16</v>
      </c>
    </row>
    <row r="51" spans="1:8" x14ac:dyDescent="0.25">
      <c r="A51" s="51"/>
      <c r="B51" s="51"/>
      <c r="C51" s="51"/>
      <c r="D51" s="3"/>
      <c r="E51" s="51"/>
      <c r="F51" s="51"/>
      <c r="G51" s="3"/>
      <c r="H51" s="3"/>
    </row>
    <row r="52" spans="1:8" x14ac:dyDescent="0.25">
      <c r="A52" s="52"/>
      <c r="B52" s="52"/>
      <c r="C52" s="52"/>
      <c r="D52" s="5"/>
      <c r="E52" s="52"/>
      <c r="F52" s="5"/>
      <c r="G52" s="6" t="s">
        <v>17</v>
      </c>
      <c r="H52" s="6" t="s">
        <v>19</v>
      </c>
    </row>
    <row r="53" spans="1:8" ht="109.5" customHeight="1" x14ac:dyDescent="0.25">
      <c r="A53" s="7">
        <v>3</v>
      </c>
      <c r="B53" s="8" t="s">
        <v>27</v>
      </c>
      <c r="C53" s="26" t="s">
        <v>28</v>
      </c>
      <c r="D53" s="26">
        <v>1</v>
      </c>
      <c r="E53" s="26" t="s">
        <v>29</v>
      </c>
      <c r="F53" s="26">
        <v>6</v>
      </c>
      <c r="G53" s="37">
        <v>104</v>
      </c>
      <c r="H53" s="37">
        <f>D53*F53*G53</f>
        <v>624</v>
      </c>
    </row>
    <row r="54" spans="1:8" ht="58.5" customHeight="1" x14ac:dyDescent="0.25">
      <c r="A54" s="9">
        <v>4</v>
      </c>
      <c r="B54" s="10" t="s">
        <v>30</v>
      </c>
      <c r="C54" s="27" t="s">
        <v>28</v>
      </c>
      <c r="D54" s="27">
        <v>20</v>
      </c>
      <c r="E54" s="27" t="s">
        <v>29</v>
      </c>
      <c r="F54" s="27">
        <v>6</v>
      </c>
      <c r="G54" s="38">
        <v>100</v>
      </c>
      <c r="H54" s="39">
        <f t="shared" ref="H54:H74" si="0">D54*F54*G54</f>
        <v>12000</v>
      </c>
    </row>
    <row r="55" spans="1:8" ht="92.25" customHeight="1" x14ac:dyDescent="0.25">
      <c r="A55" s="7">
        <v>5</v>
      </c>
      <c r="B55" s="8" t="s">
        <v>31</v>
      </c>
      <c r="C55" s="26" t="s">
        <v>28</v>
      </c>
      <c r="D55" s="26">
        <v>10</v>
      </c>
      <c r="E55" s="26" t="s">
        <v>29</v>
      </c>
      <c r="F55" s="26">
        <v>6</v>
      </c>
      <c r="G55" s="37">
        <v>35</v>
      </c>
      <c r="H55" s="37">
        <f t="shared" si="0"/>
        <v>2100</v>
      </c>
    </row>
    <row r="56" spans="1:8" ht="78.75" customHeight="1" x14ac:dyDescent="0.25">
      <c r="A56" s="9">
        <v>6</v>
      </c>
      <c r="B56" s="10" t="s">
        <v>32</v>
      </c>
      <c r="C56" s="27" t="s">
        <v>28</v>
      </c>
      <c r="D56" s="27">
        <v>6</v>
      </c>
      <c r="E56" s="27" t="s">
        <v>29</v>
      </c>
      <c r="F56" s="27">
        <v>6</v>
      </c>
      <c r="G56" s="38">
        <v>35</v>
      </c>
      <c r="H56" s="39">
        <f t="shared" si="0"/>
        <v>1260</v>
      </c>
    </row>
    <row r="57" spans="1:8" ht="53.25" customHeight="1" x14ac:dyDescent="0.25">
      <c r="A57" s="7">
        <v>7</v>
      </c>
      <c r="B57" s="8" t="s">
        <v>33</v>
      </c>
      <c r="C57" s="26" t="s">
        <v>28</v>
      </c>
      <c r="D57" s="26">
        <v>40</v>
      </c>
      <c r="E57" s="26" t="s">
        <v>29</v>
      </c>
      <c r="F57" s="26">
        <v>6</v>
      </c>
      <c r="G57" s="37">
        <v>9</v>
      </c>
      <c r="H57" s="37">
        <f t="shared" si="0"/>
        <v>2160</v>
      </c>
    </row>
    <row r="58" spans="1:8" ht="54" customHeight="1" x14ac:dyDescent="0.25">
      <c r="A58" s="9">
        <v>8</v>
      </c>
      <c r="B58" s="10" t="s">
        <v>34</v>
      </c>
      <c r="C58" s="27" t="s">
        <v>28</v>
      </c>
      <c r="D58" s="27">
        <v>5</v>
      </c>
      <c r="E58" s="27" t="s">
        <v>29</v>
      </c>
      <c r="F58" s="27">
        <v>6</v>
      </c>
      <c r="G58" s="38">
        <v>7.2</v>
      </c>
      <c r="H58" s="39">
        <f t="shared" si="0"/>
        <v>216</v>
      </c>
    </row>
    <row r="59" spans="1:8" ht="24" x14ac:dyDescent="0.25">
      <c r="A59" s="7">
        <v>9</v>
      </c>
      <c r="B59" s="8" t="s">
        <v>35</v>
      </c>
      <c r="C59" s="26" t="s">
        <v>28</v>
      </c>
      <c r="D59" s="26">
        <v>1</v>
      </c>
      <c r="E59" s="26" t="s">
        <v>29</v>
      </c>
      <c r="F59" s="26">
        <v>6</v>
      </c>
      <c r="G59" s="37">
        <v>96.63</v>
      </c>
      <c r="H59" s="37">
        <f t="shared" si="0"/>
        <v>579.78</v>
      </c>
    </row>
    <row r="60" spans="1:8" ht="381.75" customHeight="1" x14ac:dyDescent="0.25">
      <c r="A60" s="9">
        <v>10</v>
      </c>
      <c r="B60" s="10" t="s">
        <v>36</v>
      </c>
      <c r="C60" s="27" t="s">
        <v>28</v>
      </c>
      <c r="D60" s="27">
        <v>1</v>
      </c>
      <c r="E60" s="27" t="s">
        <v>29</v>
      </c>
      <c r="F60" s="27">
        <v>6</v>
      </c>
      <c r="G60" s="38">
        <v>980</v>
      </c>
      <c r="H60" s="39">
        <f t="shared" si="0"/>
        <v>5880</v>
      </c>
    </row>
    <row r="61" spans="1:8" ht="357" customHeight="1" x14ac:dyDescent="0.25">
      <c r="A61" s="7">
        <v>11</v>
      </c>
      <c r="B61" s="8" t="s">
        <v>37</v>
      </c>
      <c r="C61" s="26" t="s">
        <v>28</v>
      </c>
      <c r="D61" s="26">
        <v>1</v>
      </c>
      <c r="E61" s="26" t="s">
        <v>29</v>
      </c>
      <c r="F61" s="26">
        <v>6</v>
      </c>
      <c r="G61" s="37">
        <v>150</v>
      </c>
      <c r="H61" s="37">
        <f t="shared" si="0"/>
        <v>900</v>
      </c>
    </row>
    <row r="62" spans="1:8" ht="189.75" customHeight="1" x14ac:dyDescent="0.25">
      <c r="A62" s="9">
        <v>12</v>
      </c>
      <c r="B62" s="10" t="s">
        <v>38</v>
      </c>
      <c r="C62" s="27" t="s">
        <v>28</v>
      </c>
      <c r="D62" s="27">
        <v>1</v>
      </c>
      <c r="E62" s="27" t="s">
        <v>29</v>
      </c>
      <c r="F62" s="27">
        <v>6</v>
      </c>
      <c r="G62" s="38">
        <v>299</v>
      </c>
      <c r="H62" s="39">
        <f t="shared" si="0"/>
        <v>1794</v>
      </c>
    </row>
    <row r="63" spans="1:8" ht="63" customHeight="1" x14ac:dyDescent="0.25">
      <c r="A63" s="7">
        <v>13</v>
      </c>
      <c r="B63" s="8" t="s">
        <v>39</v>
      </c>
      <c r="C63" s="26" t="s">
        <v>28</v>
      </c>
      <c r="D63" s="26">
        <v>1</v>
      </c>
      <c r="E63" s="26" t="s">
        <v>29</v>
      </c>
      <c r="F63" s="26">
        <v>6</v>
      </c>
      <c r="G63" s="37">
        <v>150</v>
      </c>
      <c r="H63" s="37">
        <f t="shared" si="0"/>
        <v>900</v>
      </c>
    </row>
    <row r="64" spans="1:8" ht="72.75" customHeight="1" x14ac:dyDescent="0.25">
      <c r="A64" s="9">
        <v>14</v>
      </c>
      <c r="B64" s="10" t="s">
        <v>40</v>
      </c>
      <c r="C64" s="27" t="s">
        <v>28</v>
      </c>
      <c r="D64" s="27">
        <v>20</v>
      </c>
      <c r="E64" s="27" t="s">
        <v>29</v>
      </c>
      <c r="F64" s="27">
        <v>6</v>
      </c>
      <c r="G64" s="38">
        <v>65</v>
      </c>
      <c r="H64" s="39">
        <f t="shared" si="0"/>
        <v>7800</v>
      </c>
    </row>
    <row r="65" spans="1:12" ht="86.25" customHeight="1" x14ac:dyDescent="0.25">
      <c r="A65" s="7">
        <v>15</v>
      </c>
      <c r="B65" s="8" t="s">
        <v>41</v>
      </c>
      <c r="C65" s="26" t="s">
        <v>28</v>
      </c>
      <c r="D65" s="26">
        <v>2</v>
      </c>
      <c r="E65" s="26" t="s">
        <v>29</v>
      </c>
      <c r="F65" s="26">
        <v>6</v>
      </c>
      <c r="G65" s="37">
        <v>70</v>
      </c>
      <c r="H65" s="37">
        <f t="shared" si="0"/>
        <v>840</v>
      </c>
    </row>
    <row r="66" spans="1:12" ht="212.25" customHeight="1" x14ac:dyDescent="0.25">
      <c r="A66" s="9">
        <v>16</v>
      </c>
      <c r="B66" s="10" t="s">
        <v>42</v>
      </c>
      <c r="C66" s="27" t="s">
        <v>28</v>
      </c>
      <c r="D66" s="27">
        <v>1</v>
      </c>
      <c r="E66" s="27" t="s">
        <v>29</v>
      </c>
      <c r="F66" s="27">
        <v>6</v>
      </c>
      <c r="G66" s="38">
        <v>950</v>
      </c>
      <c r="H66" s="39">
        <f t="shared" si="0"/>
        <v>5700</v>
      </c>
    </row>
    <row r="67" spans="1:12" ht="36" x14ac:dyDescent="0.25">
      <c r="A67" s="7">
        <v>17</v>
      </c>
      <c r="B67" s="8" t="s">
        <v>43</v>
      </c>
      <c r="C67" s="26" t="s">
        <v>28</v>
      </c>
      <c r="D67" s="26">
        <v>1</v>
      </c>
      <c r="E67" s="26" t="s">
        <v>29</v>
      </c>
      <c r="F67" s="26">
        <v>6</v>
      </c>
      <c r="G67" s="37">
        <v>135</v>
      </c>
      <c r="H67" s="37">
        <f t="shared" si="0"/>
        <v>810</v>
      </c>
    </row>
    <row r="68" spans="1:12" ht="187.5" customHeight="1" x14ac:dyDescent="0.25">
      <c r="A68" s="9" t="s">
        <v>113</v>
      </c>
      <c r="B68" s="10" t="s">
        <v>44</v>
      </c>
      <c r="C68" s="27" t="s">
        <v>28</v>
      </c>
      <c r="D68" s="27">
        <v>2</v>
      </c>
      <c r="E68" s="27" t="s">
        <v>29</v>
      </c>
      <c r="F68" s="27">
        <v>6</v>
      </c>
      <c r="G68" s="38">
        <v>115</v>
      </c>
      <c r="H68" s="39">
        <f t="shared" si="0"/>
        <v>1380</v>
      </c>
    </row>
    <row r="69" spans="1:12" ht="100.5" customHeight="1" x14ac:dyDescent="0.25">
      <c r="A69" s="7">
        <v>19</v>
      </c>
      <c r="B69" s="8" t="s">
        <v>45</v>
      </c>
      <c r="C69" s="26" t="s">
        <v>28</v>
      </c>
      <c r="D69" s="26">
        <v>1</v>
      </c>
      <c r="E69" s="26" t="s">
        <v>29</v>
      </c>
      <c r="F69" s="26">
        <v>6</v>
      </c>
      <c r="G69" s="37">
        <v>375</v>
      </c>
      <c r="H69" s="37">
        <f t="shared" si="0"/>
        <v>2250</v>
      </c>
    </row>
    <row r="70" spans="1:12" ht="24" x14ac:dyDescent="0.25">
      <c r="A70" s="9">
        <v>20</v>
      </c>
      <c r="B70" s="10" t="s">
        <v>46</v>
      </c>
      <c r="C70" s="27" t="s">
        <v>28</v>
      </c>
      <c r="D70" s="27">
        <v>1</v>
      </c>
      <c r="E70" s="27" t="s">
        <v>29</v>
      </c>
      <c r="F70" s="27">
        <v>6</v>
      </c>
      <c r="G70" s="38">
        <v>10</v>
      </c>
      <c r="H70" s="39">
        <f t="shared" si="0"/>
        <v>60</v>
      </c>
    </row>
    <row r="71" spans="1:12" ht="36" x14ac:dyDescent="0.25">
      <c r="A71" s="7">
        <v>21</v>
      </c>
      <c r="B71" s="8" t="s">
        <v>47</v>
      </c>
      <c r="C71" s="26" t="s">
        <v>28</v>
      </c>
      <c r="D71" s="26">
        <v>25</v>
      </c>
      <c r="E71" s="26" t="s">
        <v>29</v>
      </c>
      <c r="F71" s="26">
        <v>6</v>
      </c>
      <c r="G71" s="37">
        <v>25.23</v>
      </c>
      <c r="H71" s="37">
        <f t="shared" si="0"/>
        <v>3784.5</v>
      </c>
    </row>
    <row r="72" spans="1:12" ht="24" x14ac:dyDescent="0.25">
      <c r="A72" s="9">
        <v>22</v>
      </c>
      <c r="B72" s="10" t="s">
        <v>48</v>
      </c>
      <c r="C72" s="27" t="s">
        <v>49</v>
      </c>
      <c r="D72" s="27">
        <v>1</v>
      </c>
      <c r="E72" s="27" t="s">
        <v>29</v>
      </c>
      <c r="F72" s="27">
        <v>3</v>
      </c>
      <c r="G72" s="38">
        <v>85</v>
      </c>
      <c r="H72" s="39">
        <f t="shared" si="0"/>
        <v>255</v>
      </c>
    </row>
    <row r="73" spans="1:12" ht="24" x14ac:dyDescent="0.25">
      <c r="A73" s="7">
        <v>23</v>
      </c>
      <c r="B73" s="8" t="s">
        <v>50</v>
      </c>
      <c r="C73" s="26" t="s">
        <v>49</v>
      </c>
      <c r="D73" s="26">
        <v>10</v>
      </c>
      <c r="E73" s="26" t="s">
        <v>29</v>
      </c>
      <c r="F73" s="26">
        <v>3</v>
      </c>
      <c r="G73" s="37">
        <v>9</v>
      </c>
      <c r="H73" s="37">
        <f t="shared" si="0"/>
        <v>270</v>
      </c>
    </row>
    <row r="74" spans="1:12" ht="303.75" customHeight="1" x14ac:dyDescent="0.25">
      <c r="A74" s="9">
        <v>24</v>
      </c>
      <c r="B74" s="10" t="s">
        <v>51</v>
      </c>
      <c r="C74" s="27" t="s">
        <v>49</v>
      </c>
      <c r="D74" s="27">
        <v>1</v>
      </c>
      <c r="E74" s="27" t="s">
        <v>29</v>
      </c>
      <c r="F74" s="27">
        <v>3</v>
      </c>
      <c r="G74" s="38">
        <v>380</v>
      </c>
      <c r="H74" s="39">
        <f t="shared" si="0"/>
        <v>1140</v>
      </c>
    </row>
    <row r="75" spans="1:12" ht="27.75" customHeight="1" x14ac:dyDescent="0.25">
      <c r="A75" s="116" t="s">
        <v>52</v>
      </c>
      <c r="B75" s="117"/>
      <c r="C75" s="117"/>
      <c r="D75" s="117"/>
      <c r="E75" s="117"/>
      <c r="F75" s="117"/>
      <c r="G75" s="118"/>
      <c r="H75" s="37">
        <f>SUM(H53:H74)</f>
        <v>52703.28</v>
      </c>
    </row>
    <row r="79" spans="1:12" ht="31.5" customHeight="1" x14ac:dyDescent="0.25">
      <c r="A79" s="127" t="s">
        <v>53</v>
      </c>
      <c r="B79" s="127"/>
      <c r="C79" s="127"/>
      <c r="D79" s="127"/>
      <c r="E79" s="127"/>
      <c r="F79" s="127"/>
      <c r="G79" s="127"/>
      <c r="H79" s="127"/>
      <c r="I79" s="127"/>
      <c r="J79" s="127"/>
      <c r="K79" s="127"/>
      <c r="L79" s="127"/>
    </row>
    <row r="82" spans="1:8" ht="24" customHeight="1" x14ac:dyDescent="0.25">
      <c r="A82" s="50" t="s">
        <v>9</v>
      </c>
      <c r="B82" s="96" t="s">
        <v>10</v>
      </c>
      <c r="C82" s="98"/>
      <c r="D82" s="50" t="s">
        <v>54</v>
      </c>
      <c r="E82" s="50" t="s">
        <v>55</v>
      </c>
      <c r="F82" s="50" t="s">
        <v>13</v>
      </c>
      <c r="G82" s="50" t="s">
        <v>25</v>
      </c>
      <c r="H82" s="50" t="s">
        <v>26</v>
      </c>
    </row>
    <row r="83" spans="1:8" x14ac:dyDescent="0.25">
      <c r="A83" s="51"/>
      <c r="B83" s="99"/>
      <c r="C83" s="101"/>
      <c r="D83" s="51"/>
      <c r="E83" s="51"/>
      <c r="F83" s="51"/>
      <c r="G83" s="51"/>
      <c r="H83" s="51"/>
    </row>
    <row r="84" spans="1:8" x14ac:dyDescent="0.25">
      <c r="A84" s="51"/>
      <c r="B84" s="99"/>
      <c r="C84" s="101"/>
      <c r="D84" s="51"/>
      <c r="E84" s="51" t="s">
        <v>12</v>
      </c>
      <c r="F84" s="51" t="s">
        <v>14</v>
      </c>
      <c r="G84" s="51" t="s">
        <v>16</v>
      </c>
      <c r="H84" s="51" t="s">
        <v>16</v>
      </c>
    </row>
    <row r="85" spans="1:8" x14ac:dyDescent="0.25">
      <c r="A85" s="51"/>
      <c r="B85" s="99"/>
      <c r="C85" s="101"/>
      <c r="D85" s="51"/>
      <c r="E85" s="51"/>
      <c r="F85" s="51"/>
      <c r="G85" s="51"/>
      <c r="H85" s="51"/>
    </row>
    <row r="86" spans="1:8" ht="24" customHeight="1" x14ac:dyDescent="0.25">
      <c r="A86" s="52"/>
      <c r="B86" s="102"/>
      <c r="C86" s="104"/>
      <c r="D86" s="52"/>
      <c r="E86" s="5"/>
      <c r="F86" s="5"/>
      <c r="G86" s="6" t="s">
        <v>17</v>
      </c>
      <c r="H86" s="6" t="s">
        <v>19</v>
      </c>
    </row>
    <row r="87" spans="1:8" ht="56.25" customHeight="1" x14ac:dyDescent="0.25">
      <c r="A87" s="83">
        <v>25</v>
      </c>
      <c r="B87" s="86" t="s">
        <v>56</v>
      </c>
      <c r="C87" s="87"/>
      <c r="D87" s="28" t="s">
        <v>57</v>
      </c>
      <c r="E87" s="62">
        <v>1</v>
      </c>
      <c r="F87" s="62">
        <v>5</v>
      </c>
      <c r="G87" s="65">
        <v>267.5</v>
      </c>
      <c r="H87" s="65">
        <f>E87*F87*G87</f>
        <v>1337.5</v>
      </c>
    </row>
    <row r="88" spans="1:8" x14ac:dyDescent="0.25">
      <c r="A88" s="84"/>
      <c r="B88" s="88"/>
      <c r="C88" s="89"/>
      <c r="D88" s="63" t="s">
        <v>58</v>
      </c>
      <c r="E88" s="63"/>
      <c r="F88" s="63"/>
      <c r="G88" s="66"/>
      <c r="H88" s="66"/>
    </row>
    <row r="89" spans="1:8" x14ac:dyDescent="0.25">
      <c r="A89" s="84"/>
      <c r="B89" s="88"/>
      <c r="C89" s="89"/>
      <c r="D89" s="63"/>
      <c r="E89" s="63"/>
      <c r="F89" s="63"/>
      <c r="G89" s="66"/>
      <c r="H89" s="66"/>
    </row>
    <row r="90" spans="1:8" x14ac:dyDescent="0.25">
      <c r="A90" s="84"/>
      <c r="B90" s="88"/>
      <c r="C90" s="89"/>
      <c r="D90" s="130" t="s">
        <v>59</v>
      </c>
      <c r="E90" s="63"/>
      <c r="F90" s="63"/>
      <c r="G90" s="66"/>
      <c r="H90" s="66"/>
    </row>
    <row r="91" spans="1:8" x14ac:dyDescent="0.25">
      <c r="A91" s="84"/>
      <c r="B91" s="88"/>
      <c r="C91" s="89"/>
      <c r="D91" s="131"/>
      <c r="E91" s="64"/>
      <c r="F91" s="64"/>
      <c r="G91" s="67"/>
      <c r="H91" s="67"/>
    </row>
    <row r="92" spans="1:8" ht="19.5" customHeight="1" x14ac:dyDescent="0.25">
      <c r="A92" s="84"/>
      <c r="B92" s="88"/>
      <c r="C92" s="89"/>
      <c r="D92" s="28" t="s">
        <v>60</v>
      </c>
      <c r="E92" s="62">
        <v>1</v>
      </c>
      <c r="F92" s="62">
        <v>1</v>
      </c>
      <c r="G92" s="65">
        <v>200</v>
      </c>
      <c r="H92" s="65">
        <f t="shared" ref="H92" si="1">E92*F92*G92</f>
        <v>200</v>
      </c>
    </row>
    <row r="93" spans="1:8" x14ac:dyDescent="0.25">
      <c r="A93" s="84"/>
      <c r="B93" s="88"/>
      <c r="C93" s="89"/>
      <c r="D93" s="63" t="s">
        <v>61</v>
      </c>
      <c r="E93" s="63"/>
      <c r="F93" s="63"/>
      <c r="G93" s="66"/>
      <c r="H93" s="66"/>
    </row>
    <row r="94" spans="1:8" x14ac:dyDescent="0.25">
      <c r="A94" s="84"/>
      <c r="B94" s="88"/>
      <c r="C94" s="89"/>
      <c r="D94" s="63"/>
      <c r="E94" s="63"/>
      <c r="F94" s="63"/>
      <c r="G94" s="66"/>
      <c r="H94" s="66"/>
    </row>
    <row r="95" spans="1:8" x14ac:dyDescent="0.25">
      <c r="A95" s="84"/>
      <c r="B95" s="88"/>
      <c r="C95" s="89"/>
      <c r="D95" s="130" t="s">
        <v>62</v>
      </c>
      <c r="E95" s="63"/>
      <c r="F95" s="63"/>
      <c r="G95" s="66"/>
      <c r="H95" s="66"/>
    </row>
    <row r="96" spans="1:8" x14ac:dyDescent="0.25">
      <c r="A96" s="85"/>
      <c r="B96" s="90"/>
      <c r="C96" s="91"/>
      <c r="D96" s="131"/>
      <c r="E96" s="64"/>
      <c r="F96" s="64"/>
      <c r="G96" s="67"/>
      <c r="H96" s="67"/>
    </row>
    <row r="97" spans="1:8" ht="48" x14ac:dyDescent="0.25">
      <c r="A97" s="68">
        <v>26</v>
      </c>
      <c r="B97" s="71" t="s">
        <v>63</v>
      </c>
      <c r="C97" s="72"/>
      <c r="D97" s="29" t="s">
        <v>57</v>
      </c>
      <c r="E97" s="77">
        <v>1</v>
      </c>
      <c r="F97" s="77">
        <v>4</v>
      </c>
      <c r="G97" s="80">
        <v>243.2</v>
      </c>
      <c r="H97" s="122">
        <f t="shared" ref="H97" si="2">E97*F97*G97</f>
        <v>972.8</v>
      </c>
    </row>
    <row r="98" spans="1:8" x14ac:dyDescent="0.25">
      <c r="A98" s="69"/>
      <c r="B98" s="73"/>
      <c r="C98" s="74"/>
      <c r="D98" s="78" t="s">
        <v>58</v>
      </c>
      <c r="E98" s="78"/>
      <c r="F98" s="78"/>
      <c r="G98" s="81"/>
      <c r="H98" s="123"/>
    </row>
    <row r="99" spans="1:8" x14ac:dyDescent="0.25">
      <c r="A99" s="69"/>
      <c r="B99" s="73"/>
      <c r="C99" s="74"/>
      <c r="D99" s="78"/>
      <c r="E99" s="78"/>
      <c r="F99" s="78"/>
      <c r="G99" s="81"/>
      <c r="H99" s="123"/>
    </row>
    <row r="100" spans="1:8" x14ac:dyDescent="0.25">
      <c r="A100" s="69"/>
      <c r="B100" s="73"/>
      <c r="C100" s="74"/>
      <c r="D100" s="125" t="s">
        <v>64</v>
      </c>
      <c r="E100" s="78"/>
      <c r="F100" s="78"/>
      <c r="G100" s="81"/>
      <c r="H100" s="123"/>
    </row>
    <row r="101" spans="1:8" ht="21.75" customHeight="1" x14ac:dyDescent="0.25">
      <c r="A101" s="69"/>
      <c r="B101" s="73"/>
      <c r="C101" s="74"/>
      <c r="D101" s="126"/>
      <c r="E101" s="79"/>
      <c r="F101" s="79"/>
      <c r="G101" s="82"/>
      <c r="H101" s="124"/>
    </row>
    <row r="102" spans="1:8" x14ac:dyDescent="0.25">
      <c r="A102" s="69"/>
      <c r="B102" s="73"/>
      <c r="C102" s="74"/>
      <c r="D102" s="29" t="s">
        <v>60</v>
      </c>
      <c r="E102" s="77">
        <v>1</v>
      </c>
      <c r="F102" s="77">
        <v>1</v>
      </c>
      <c r="G102" s="80">
        <v>200</v>
      </c>
      <c r="H102" s="122">
        <f t="shared" ref="H102" si="3">E102*F102*G102</f>
        <v>200</v>
      </c>
    </row>
    <row r="103" spans="1:8" x14ac:dyDescent="0.25">
      <c r="A103" s="69"/>
      <c r="B103" s="73"/>
      <c r="C103" s="74"/>
      <c r="D103" s="78" t="s">
        <v>61</v>
      </c>
      <c r="E103" s="78"/>
      <c r="F103" s="78"/>
      <c r="G103" s="81"/>
      <c r="H103" s="123"/>
    </row>
    <row r="104" spans="1:8" x14ac:dyDescent="0.25">
      <c r="A104" s="69"/>
      <c r="B104" s="73"/>
      <c r="C104" s="74"/>
      <c r="D104" s="78"/>
      <c r="E104" s="78"/>
      <c r="F104" s="78"/>
      <c r="G104" s="81"/>
      <c r="H104" s="123"/>
    </row>
    <row r="105" spans="1:8" x14ac:dyDescent="0.25">
      <c r="A105" s="69"/>
      <c r="B105" s="73"/>
      <c r="C105" s="74"/>
      <c r="D105" s="125" t="s">
        <v>62</v>
      </c>
      <c r="E105" s="78"/>
      <c r="F105" s="78"/>
      <c r="G105" s="81"/>
      <c r="H105" s="123"/>
    </row>
    <row r="106" spans="1:8" x14ac:dyDescent="0.25">
      <c r="A106" s="70"/>
      <c r="B106" s="75"/>
      <c r="C106" s="76"/>
      <c r="D106" s="126"/>
      <c r="E106" s="79"/>
      <c r="F106" s="79"/>
      <c r="G106" s="82"/>
      <c r="H106" s="124"/>
    </row>
    <row r="107" spans="1:8" ht="51" customHeight="1" x14ac:dyDescent="0.25">
      <c r="A107" s="83">
        <v>27</v>
      </c>
      <c r="B107" s="86" t="s">
        <v>65</v>
      </c>
      <c r="C107" s="87"/>
      <c r="D107" s="28" t="s">
        <v>57</v>
      </c>
      <c r="E107" s="62">
        <v>1</v>
      </c>
      <c r="F107" s="62">
        <v>4</v>
      </c>
      <c r="G107" s="65">
        <v>248.5</v>
      </c>
      <c r="H107" s="65">
        <f t="shared" ref="H107" si="4">E107*F107*G107</f>
        <v>994</v>
      </c>
    </row>
    <row r="108" spans="1:8" x14ac:dyDescent="0.25">
      <c r="A108" s="84"/>
      <c r="B108" s="88"/>
      <c r="C108" s="89"/>
      <c r="D108" s="63" t="s">
        <v>58</v>
      </c>
      <c r="E108" s="63"/>
      <c r="F108" s="63"/>
      <c r="G108" s="66"/>
      <c r="H108" s="66"/>
    </row>
    <row r="109" spans="1:8" x14ac:dyDescent="0.25">
      <c r="A109" s="84"/>
      <c r="B109" s="88"/>
      <c r="C109" s="89"/>
      <c r="D109" s="63"/>
      <c r="E109" s="63"/>
      <c r="F109" s="63"/>
      <c r="G109" s="66"/>
      <c r="H109" s="66"/>
    </row>
    <row r="110" spans="1:8" x14ac:dyDescent="0.25">
      <c r="A110" s="84"/>
      <c r="B110" s="88"/>
      <c r="C110" s="89"/>
      <c r="D110" s="130" t="s">
        <v>64</v>
      </c>
      <c r="E110" s="63"/>
      <c r="F110" s="63"/>
      <c r="G110" s="66"/>
      <c r="H110" s="66"/>
    </row>
    <row r="111" spans="1:8" x14ac:dyDescent="0.25">
      <c r="A111" s="84"/>
      <c r="B111" s="88"/>
      <c r="C111" s="89"/>
      <c r="D111" s="131"/>
      <c r="E111" s="64"/>
      <c r="F111" s="64"/>
      <c r="G111" s="67"/>
      <c r="H111" s="67"/>
    </row>
    <row r="112" spans="1:8" x14ac:dyDescent="0.25">
      <c r="A112" s="84"/>
      <c r="B112" s="88"/>
      <c r="C112" s="89"/>
      <c r="D112" s="28" t="s">
        <v>60</v>
      </c>
      <c r="E112" s="62">
        <v>1</v>
      </c>
      <c r="F112" s="62">
        <v>1</v>
      </c>
      <c r="G112" s="65">
        <v>200</v>
      </c>
      <c r="H112" s="65">
        <f t="shared" ref="H112" si="5">E112*F112*G112</f>
        <v>200</v>
      </c>
    </row>
    <row r="113" spans="1:12" x14ac:dyDescent="0.25">
      <c r="A113" s="84"/>
      <c r="B113" s="88"/>
      <c r="C113" s="89"/>
      <c r="D113" s="63" t="s">
        <v>61</v>
      </c>
      <c r="E113" s="63"/>
      <c r="F113" s="63"/>
      <c r="G113" s="66"/>
      <c r="H113" s="66"/>
    </row>
    <row r="114" spans="1:12" x14ac:dyDescent="0.25">
      <c r="A114" s="84"/>
      <c r="B114" s="88"/>
      <c r="C114" s="89"/>
      <c r="D114" s="63"/>
      <c r="E114" s="63"/>
      <c r="F114" s="63"/>
      <c r="G114" s="66"/>
      <c r="H114" s="66"/>
    </row>
    <row r="115" spans="1:12" x14ac:dyDescent="0.25">
      <c r="A115" s="84"/>
      <c r="B115" s="88"/>
      <c r="C115" s="89"/>
      <c r="D115" s="130" t="s">
        <v>62</v>
      </c>
      <c r="E115" s="63"/>
      <c r="F115" s="63"/>
      <c r="G115" s="66"/>
      <c r="H115" s="66"/>
    </row>
    <row r="116" spans="1:12" ht="19.5" customHeight="1" x14ac:dyDescent="0.25">
      <c r="A116" s="85"/>
      <c r="B116" s="90"/>
      <c r="C116" s="91"/>
      <c r="D116" s="131"/>
      <c r="E116" s="64"/>
      <c r="F116" s="64"/>
      <c r="G116" s="67"/>
      <c r="H116" s="67"/>
    </row>
    <row r="117" spans="1:12" ht="36" customHeight="1" x14ac:dyDescent="0.25">
      <c r="A117" s="119" t="s">
        <v>66</v>
      </c>
      <c r="B117" s="120"/>
      <c r="C117" s="120"/>
      <c r="D117" s="120"/>
      <c r="E117" s="120"/>
      <c r="F117" s="120"/>
      <c r="G117" s="121"/>
      <c r="H117" s="38">
        <f>SUM(H87:H116)</f>
        <v>3904.3</v>
      </c>
    </row>
    <row r="121" spans="1:12" ht="30.75" customHeight="1" x14ac:dyDescent="0.25">
      <c r="A121" s="127" t="s">
        <v>67</v>
      </c>
      <c r="B121" s="127"/>
      <c r="C121" s="127"/>
      <c r="D121" s="127"/>
      <c r="E121" s="127"/>
      <c r="F121" s="127"/>
      <c r="G121" s="127"/>
      <c r="H121" s="127"/>
      <c r="I121" s="127"/>
      <c r="J121" s="127"/>
      <c r="K121" s="127"/>
      <c r="L121" s="127"/>
    </row>
    <row r="124" spans="1:12" ht="36" customHeight="1" x14ac:dyDescent="0.25">
      <c r="A124" s="50" t="s">
        <v>9</v>
      </c>
      <c r="B124" s="50" t="s">
        <v>10</v>
      </c>
      <c r="C124" s="11" t="s">
        <v>24</v>
      </c>
      <c r="D124" s="2" t="s">
        <v>68</v>
      </c>
      <c r="E124" s="2" t="s">
        <v>11</v>
      </c>
      <c r="F124" s="2" t="s">
        <v>69</v>
      </c>
      <c r="G124" s="2" t="s">
        <v>25</v>
      </c>
      <c r="H124" s="2" t="s">
        <v>26</v>
      </c>
    </row>
    <row r="125" spans="1:12" x14ac:dyDescent="0.25">
      <c r="A125" s="51"/>
      <c r="B125" s="51"/>
      <c r="C125" s="14"/>
      <c r="D125" s="3"/>
      <c r="E125" s="3"/>
      <c r="F125" s="3"/>
      <c r="G125" s="3"/>
      <c r="H125" s="3"/>
    </row>
    <row r="126" spans="1:12" ht="15" customHeight="1" x14ac:dyDescent="0.25">
      <c r="A126" s="51"/>
      <c r="B126" s="51"/>
      <c r="C126" s="14"/>
      <c r="D126" s="4" t="s">
        <v>12</v>
      </c>
      <c r="E126" s="4" t="s">
        <v>14</v>
      </c>
      <c r="F126" s="4" t="s">
        <v>70</v>
      </c>
      <c r="G126" s="4" t="s">
        <v>16</v>
      </c>
      <c r="H126" s="4" t="s">
        <v>16</v>
      </c>
    </row>
    <row r="127" spans="1:12" x14ac:dyDescent="0.25">
      <c r="A127" s="51"/>
      <c r="B127" s="51"/>
      <c r="C127" s="14"/>
      <c r="D127" s="3"/>
      <c r="E127" s="3"/>
      <c r="F127" s="3"/>
      <c r="G127" s="3"/>
      <c r="H127" s="3"/>
    </row>
    <row r="128" spans="1:12" ht="24" customHeight="1" x14ac:dyDescent="0.25">
      <c r="A128" s="52"/>
      <c r="B128" s="52"/>
      <c r="C128" s="15"/>
      <c r="D128" s="5"/>
      <c r="E128" s="5"/>
      <c r="F128" s="5"/>
      <c r="G128" s="6" t="s">
        <v>71</v>
      </c>
      <c r="H128" s="6" t="s">
        <v>72</v>
      </c>
    </row>
    <row r="129" spans="1:12" ht="35.25" customHeight="1" x14ac:dyDescent="0.25">
      <c r="A129" s="7">
        <v>28</v>
      </c>
      <c r="B129" s="8" t="s">
        <v>73</v>
      </c>
      <c r="C129" s="30" t="s">
        <v>74</v>
      </c>
      <c r="D129" s="26">
        <v>4</v>
      </c>
      <c r="E129" s="26">
        <v>60</v>
      </c>
      <c r="F129" s="26">
        <v>240</v>
      </c>
      <c r="G129" s="37">
        <v>45</v>
      </c>
      <c r="H129" s="37">
        <f>F129*G129</f>
        <v>10800</v>
      </c>
    </row>
    <row r="130" spans="1:12" ht="39" customHeight="1" x14ac:dyDescent="0.25">
      <c r="A130" s="9">
        <v>29</v>
      </c>
      <c r="B130" s="10" t="s">
        <v>75</v>
      </c>
      <c r="C130" s="31" t="s">
        <v>76</v>
      </c>
      <c r="D130" s="27">
        <v>1</v>
      </c>
      <c r="E130" s="27">
        <v>16</v>
      </c>
      <c r="F130" s="27">
        <v>16</v>
      </c>
      <c r="G130" s="38">
        <v>30.48</v>
      </c>
      <c r="H130" s="39">
        <f t="shared" ref="H130:H131" si="6">F130*G130</f>
        <v>487.68</v>
      </c>
    </row>
    <row r="131" spans="1:12" ht="48" customHeight="1" x14ac:dyDescent="0.25">
      <c r="A131" s="7">
        <v>30</v>
      </c>
      <c r="B131" s="8" t="s">
        <v>77</v>
      </c>
      <c r="C131" s="30" t="s">
        <v>78</v>
      </c>
      <c r="D131" s="26">
        <v>1</v>
      </c>
      <c r="E131" s="26">
        <v>22</v>
      </c>
      <c r="F131" s="26">
        <v>22</v>
      </c>
      <c r="G131" s="37">
        <v>15</v>
      </c>
      <c r="H131" s="37">
        <f t="shared" si="6"/>
        <v>330</v>
      </c>
    </row>
    <row r="132" spans="1:12" ht="30.75" customHeight="1" x14ac:dyDescent="0.25">
      <c r="A132" s="119" t="s">
        <v>79</v>
      </c>
      <c r="B132" s="120"/>
      <c r="C132" s="120"/>
      <c r="D132" s="120"/>
      <c r="E132" s="120"/>
      <c r="F132" s="120"/>
      <c r="G132" s="120"/>
      <c r="H132" s="40">
        <f>SUM(H129:H131)</f>
        <v>11617.68</v>
      </c>
    </row>
    <row r="135" spans="1:12" ht="31.5" customHeight="1" x14ac:dyDescent="0.25">
      <c r="A135" s="93" t="s">
        <v>80</v>
      </c>
      <c r="B135" s="94"/>
      <c r="C135" s="94"/>
      <c r="D135" s="94"/>
      <c r="E135" s="94"/>
      <c r="F135" s="94"/>
      <c r="G135" s="95"/>
      <c r="H135" s="41">
        <f>F41+H75+H117+H132</f>
        <v>88925.260000000009</v>
      </c>
    </row>
    <row r="139" spans="1:12" ht="19.5" x14ac:dyDescent="0.25">
      <c r="A139" s="129" t="s">
        <v>81</v>
      </c>
      <c r="B139" s="129"/>
      <c r="C139" s="129"/>
      <c r="D139" s="129"/>
      <c r="E139" s="129"/>
      <c r="F139" s="129"/>
      <c r="G139" s="129"/>
      <c r="H139" s="129"/>
      <c r="I139" s="129"/>
      <c r="J139" s="129"/>
      <c r="K139" s="129"/>
      <c r="L139" s="129"/>
    </row>
    <row r="142" spans="1:12" ht="27.75" customHeight="1" x14ac:dyDescent="0.25">
      <c r="A142" s="127" t="s">
        <v>82</v>
      </c>
      <c r="B142" s="127"/>
      <c r="C142" s="127"/>
      <c r="D142" s="127"/>
      <c r="E142" s="127"/>
      <c r="F142" s="127"/>
      <c r="G142" s="127"/>
      <c r="H142" s="127"/>
      <c r="I142" s="127"/>
      <c r="J142" s="127"/>
      <c r="K142" s="127"/>
      <c r="L142" s="127"/>
    </row>
    <row r="145" spans="1:8" ht="24" customHeight="1" x14ac:dyDescent="0.25">
      <c r="A145" s="50" t="s">
        <v>9</v>
      </c>
      <c r="B145" s="96" t="s">
        <v>10</v>
      </c>
      <c r="C145" s="97"/>
      <c r="D145" s="98"/>
      <c r="E145" s="2" t="s">
        <v>83</v>
      </c>
      <c r="F145" s="2" t="s">
        <v>13</v>
      </c>
      <c r="G145" s="50" t="s">
        <v>15</v>
      </c>
      <c r="H145" s="2" t="s">
        <v>18</v>
      </c>
    </row>
    <row r="146" spans="1:8" x14ac:dyDescent="0.25">
      <c r="A146" s="51"/>
      <c r="B146" s="99"/>
      <c r="C146" s="100"/>
      <c r="D146" s="101"/>
      <c r="E146" s="3"/>
      <c r="F146" s="3"/>
      <c r="G146" s="51"/>
      <c r="H146" s="3"/>
    </row>
    <row r="147" spans="1:8" x14ac:dyDescent="0.25">
      <c r="A147" s="51"/>
      <c r="B147" s="99"/>
      <c r="C147" s="100"/>
      <c r="D147" s="101"/>
      <c r="E147" s="4" t="s">
        <v>12</v>
      </c>
      <c r="F147" s="4" t="s">
        <v>14</v>
      </c>
      <c r="G147" s="4" t="s">
        <v>16</v>
      </c>
      <c r="H147" s="4" t="s">
        <v>16</v>
      </c>
    </row>
    <row r="148" spans="1:8" ht="4.5" customHeight="1" x14ac:dyDescent="0.25">
      <c r="A148" s="51"/>
      <c r="B148" s="99"/>
      <c r="C148" s="100"/>
      <c r="D148" s="101"/>
      <c r="E148" s="3"/>
      <c r="F148" s="3"/>
      <c r="G148" s="3"/>
      <c r="H148" s="3"/>
    </row>
    <row r="149" spans="1:8" ht="21.75" customHeight="1" x14ac:dyDescent="0.25">
      <c r="A149" s="52"/>
      <c r="B149" s="102"/>
      <c r="C149" s="103"/>
      <c r="D149" s="104"/>
      <c r="E149" s="5"/>
      <c r="F149" s="5"/>
      <c r="G149" s="6" t="s">
        <v>17</v>
      </c>
      <c r="H149" s="6" t="s">
        <v>19</v>
      </c>
    </row>
    <row r="150" spans="1:8" ht="79.5" customHeight="1" x14ac:dyDescent="0.25">
      <c r="A150" s="7">
        <v>31</v>
      </c>
      <c r="B150" s="105" t="s">
        <v>84</v>
      </c>
      <c r="C150" s="106"/>
      <c r="D150" s="107"/>
      <c r="E150" s="26">
        <v>1</v>
      </c>
      <c r="F150" s="26">
        <v>5</v>
      </c>
      <c r="G150" s="37">
        <v>450</v>
      </c>
      <c r="H150" s="37">
        <f>E150*F150*G150</f>
        <v>2250</v>
      </c>
    </row>
    <row r="151" spans="1:8" ht="62.25" customHeight="1" x14ac:dyDescent="0.25">
      <c r="A151" s="9">
        <v>32</v>
      </c>
      <c r="B151" s="108" t="s">
        <v>85</v>
      </c>
      <c r="C151" s="109"/>
      <c r="D151" s="110"/>
      <c r="E151" s="27">
        <v>1</v>
      </c>
      <c r="F151" s="27">
        <v>6</v>
      </c>
      <c r="G151" s="38">
        <v>950</v>
      </c>
      <c r="H151" s="39">
        <f>E151*F151*G151</f>
        <v>5700</v>
      </c>
    </row>
    <row r="152" spans="1:8" ht="32.25" customHeight="1" x14ac:dyDescent="0.25">
      <c r="A152" s="116" t="s">
        <v>86</v>
      </c>
      <c r="B152" s="117"/>
      <c r="C152" s="117"/>
      <c r="D152" s="117"/>
      <c r="E152" s="117"/>
      <c r="F152" s="117"/>
      <c r="G152" s="118"/>
      <c r="H152" s="37">
        <f>SUM(H150:H151)</f>
        <v>7950</v>
      </c>
    </row>
    <row r="155" spans="1:8" ht="33.75" customHeight="1" x14ac:dyDescent="0.25">
      <c r="A155" s="93" t="s">
        <v>87</v>
      </c>
      <c r="B155" s="94"/>
      <c r="C155" s="94"/>
      <c r="D155" s="94"/>
      <c r="E155" s="94"/>
      <c r="F155" s="94"/>
      <c r="G155" s="95"/>
      <c r="H155" s="41">
        <f>H152</f>
        <v>7950</v>
      </c>
    </row>
    <row r="159" spans="1:8" ht="19.5" x14ac:dyDescent="0.25">
      <c r="A159" s="92" t="s">
        <v>88</v>
      </c>
      <c r="B159" s="92"/>
      <c r="C159" s="92"/>
    </row>
    <row r="162" spans="1:3" x14ac:dyDescent="0.25">
      <c r="A162" s="33" t="s">
        <v>89</v>
      </c>
      <c r="B162" s="33" t="s">
        <v>90</v>
      </c>
      <c r="C162" s="33" t="s">
        <v>91</v>
      </c>
    </row>
    <row r="163" spans="1:3" ht="28.5" customHeight="1" x14ac:dyDescent="0.25">
      <c r="A163" s="53">
        <v>1</v>
      </c>
      <c r="B163" s="47" t="s">
        <v>92</v>
      </c>
      <c r="C163" s="48">
        <f>F41</f>
        <v>20700</v>
      </c>
    </row>
    <row r="164" spans="1:3" ht="27" customHeight="1" x14ac:dyDescent="0.25">
      <c r="A164" s="54"/>
      <c r="B164" s="42" t="s">
        <v>93</v>
      </c>
      <c r="C164" s="39">
        <f>H75</f>
        <v>52703.28</v>
      </c>
    </row>
    <row r="165" spans="1:3" ht="28.5" customHeight="1" x14ac:dyDescent="0.25">
      <c r="A165" s="54"/>
      <c r="B165" s="47" t="s">
        <v>94</v>
      </c>
      <c r="C165" s="48">
        <f>H117</f>
        <v>3904.3</v>
      </c>
    </row>
    <row r="166" spans="1:3" ht="26.25" customHeight="1" x14ac:dyDescent="0.25">
      <c r="A166" s="54"/>
      <c r="B166" s="42" t="s">
        <v>95</v>
      </c>
      <c r="C166" s="39">
        <f>H132</f>
        <v>11617.68</v>
      </c>
    </row>
    <row r="167" spans="1:3" ht="28.5" customHeight="1" x14ac:dyDescent="0.25">
      <c r="A167" s="55" t="s">
        <v>96</v>
      </c>
      <c r="B167" s="56"/>
      <c r="C167" s="49">
        <f>SUM(C163:C166)</f>
        <v>88925.260000000009</v>
      </c>
    </row>
    <row r="168" spans="1:3" ht="30" customHeight="1" x14ac:dyDescent="0.25"/>
    <row r="170" spans="1:3" x14ac:dyDescent="0.25">
      <c r="A170" s="13" t="s">
        <v>97</v>
      </c>
    </row>
    <row r="172" spans="1:3" x14ac:dyDescent="0.25">
      <c r="A172" s="33" t="s">
        <v>89</v>
      </c>
      <c r="B172" s="33" t="s">
        <v>90</v>
      </c>
      <c r="C172" s="33" t="s">
        <v>91</v>
      </c>
    </row>
    <row r="173" spans="1:3" ht="34.5" customHeight="1" x14ac:dyDescent="0.25">
      <c r="A173" s="32">
        <v>2</v>
      </c>
      <c r="B173" s="32" t="s">
        <v>98</v>
      </c>
      <c r="C173" s="37">
        <f>H155</f>
        <v>7950</v>
      </c>
    </row>
    <row r="174" spans="1:3" ht="27.75" customHeight="1" x14ac:dyDescent="0.25">
      <c r="A174" s="57" t="s">
        <v>99</v>
      </c>
      <c r="B174" s="58"/>
      <c r="C174" s="43">
        <f>C173</f>
        <v>7950</v>
      </c>
    </row>
    <row r="175" spans="1:3" ht="30" customHeight="1" x14ac:dyDescent="0.25"/>
    <row r="177" spans="1:12" ht="48.75" customHeight="1" x14ac:dyDescent="0.25">
      <c r="A177" s="59" t="s">
        <v>100</v>
      </c>
      <c r="B177" s="60"/>
      <c r="C177" s="44">
        <f>C167+C174</f>
        <v>96875.260000000009</v>
      </c>
    </row>
    <row r="178" spans="1:12" ht="23.25" customHeight="1" x14ac:dyDescent="0.25"/>
    <row r="179" spans="1:12" x14ac:dyDescent="0.25">
      <c r="A179" s="1" t="s">
        <v>101</v>
      </c>
    </row>
    <row r="181" spans="1:12" x14ac:dyDescent="0.25">
      <c r="B181" s="34"/>
    </row>
    <row r="182" spans="1:12" x14ac:dyDescent="0.25">
      <c r="A182" s="34" t="s">
        <v>111</v>
      </c>
    </row>
    <row r="183" spans="1:12" x14ac:dyDescent="0.25">
      <c r="B183" s="35"/>
    </row>
    <row r="184" spans="1:12" ht="42.75" customHeight="1" x14ac:dyDescent="0.25">
      <c r="A184" s="61" t="s">
        <v>117</v>
      </c>
      <c r="B184" s="61"/>
      <c r="C184" s="61"/>
      <c r="D184" s="61"/>
      <c r="E184" s="61"/>
      <c r="F184" s="61"/>
      <c r="G184" s="61"/>
      <c r="H184" s="61"/>
      <c r="I184" s="61"/>
      <c r="J184" s="61"/>
      <c r="K184" s="61"/>
      <c r="L184" s="61"/>
    </row>
    <row r="185" spans="1:12" x14ac:dyDescent="0.25">
      <c r="B185" s="35"/>
      <c r="D185" s="34"/>
      <c r="E185" s="34"/>
      <c r="F185" s="34"/>
      <c r="G185" s="34"/>
      <c r="H185" s="34"/>
      <c r="I185" s="34"/>
      <c r="J185" s="34"/>
      <c r="K185" s="34"/>
      <c r="L185" s="34"/>
    </row>
    <row r="186" spans="1:12" ht="31.5" customHeight="1" x14ac:dyDescent="0.25">
      <c r="A186" s="61" t="s">
        <v>116</v>
      </c>
      <c r="B186" s="61"/>
      <c r="C186" s="61"/>
      <c r="D186" s="61"/>
      <c r="E186" s="61"/>
      <c r="F186" s="61"/>
      <c r="G186" s="61"/>
      <c r="H186" s="61"/>
      <c r="I186" s="61"/>
      <c r="J186" s="61"/>
      <c r="K186" s="61"/>
      <c r="L186" s="61"/>
    </row>
    <row r="187" spans="1:12" ht="25.5" customHeight="1" x14ac:dyDescent="0.25">
      <c r="B187" s="45"/>
      <c r="D187" s="35"/>
      <c r="E187" s="35"/>
      <c r="F187" s="35"/>
      <c r="G187" s="35"/>
      <c r="H187" s="35"/>
      <c r="I187" s="35"/>
      <c r="J187" s="35"/>
      <c r="K187" s="35"/>
      <c r="L187" s="35"/>
    </row>
    <row r="188" spans="1:12" s="36" customFormat="1" ht="32.25" customHeight="1" x14ac:dyDescent="0.25">
      <c r="A188" s="132" t="s">
        <v>112</v>
      </c>
      <c r="B188" s="132"/>
      <c r="C188" s="132"/>
      <c r="D188" s="132"/>
      <c r="E188" s="132"/>
      <c r="F188" s="132"/>
      <c r="G188" s="132"/>
      <c r="H188" s="132"/>
      <c r="I188" s="132"/>
      <c r="J188" s="132"/>
      <c r="K188" s="132"/>
      <c r="L188" s="132"/>
    </row>
    <row r="189" spans="1:12" ht="27.75" customHeight="1" x14ac:dyDescent="0.25">
      <c r="B189" s="35"/>
      <c r="D189" s="35"/>
      <c r="E189" s="35"/>
      <c r="F189" s="35"/>
      <c r="G189" s="35"/>
      <c r="H189" s="35"/>
      <c r="I189" s="35"/>
      <c r="J189" s="35"/>
      <c r="K189" s="35"/>
      <c r="L189" s="35"/>
    </row>
    <row r="190" spans="1:12" ht="24" customHeight="1" x14ac:dyDescent="0.25">
      <c r="A190" s="61" t="s">
        <v>115</v>
      </c>
      <c r="B190" s="61"/>
      <c r="C190" s="61"/>
      <c r="D190" s="61"/>
      <c r="E190" s="61"/>
      <c r="F190" s="61"/>
      <c r="G190" s="61"/>
      <c r="H190" s="61"/>
      <c r="I190" s="61"/>
      <c r="J190" s="61"/>
      <c r="K190" s="61"/>
      <c r="L190" s="61"/>
    </row>
    <row r="191" spans="1:12" ht="9" customHeight="1" x14ac:dyDescent="0.25">
      <c r="D191" s="45"/>
      <c r="E191" s="45"/>
      <c r="F191" s="45"/>
      <c r="G191" s="45"/>
      <c r="H191" s="45"/>
      <c r="I191" s="45"/>
      <c r="J191" s="45"/>
      <c r="K191" s="45"/>
      <c r="L191" s="45"/>
    </row>
    <row r="192" spans="1:12" hidden="1" x14ac:dyDescent="0.25">
      <c r="C192" s="35"/>
    </row>
    <row r="193" spans="1:12" ht="3.75" customHeight="1" x14ac:dyDescent="0.25">
      <c r="D193" s="35"/>
      <c r="E193" s="35"/>
      <c r="F193" s="35"/>
      <c r="G193" s="35"/>
      <c r="H193" s="35"/>
      <c r="I193" s="35"/>
      <c r="J193" s="35"/>
      <c r="K193" s="35"/>
      <c r="L193" s="35"/>
    </row>
    <row r="194" spans="1:12" hidden="1" x14ac:dyDescent="0.25"/>
    <row r="195" spans="1:12" x14ac:dyDescent="0.25">
      <c r="B195" s="25"/>
      <c r="C195" s="25"/>
    </row>
    <row r="196" spans="1:12" x14ac:dyDescent="0.25">
      <c r="A196" s="25" t="s">
        <v>102</v>
      </c>
      <c r="B196" s="36"/>
      <c r="C196" s="36"/>
    </row>
    <row r="197" spans="1:12" x14ac:dyDescent="0.25">
      <c r="A197" s="36"/>
      <c r="B197" s="25"/>
      <c r="C197" s="25"/>
    </row>
    <row r="198" spans="1:12" x14ac:dyDescent="0.25">
      <c r="A198" s="25" t="s">
        <v>103</v>
      </c>
      <c r="B198" s="36"/>
      <c r="C198" s="36"/>
    </row>
    <row r="199" spans="1:12" x14ac:dyDescent="0.25">
      <c r="A199" s="36"/>
      <c r="B199" s="25"/>
      <c r="C199" s="25"/>
    </row>
    <row r="200" spans="1:12" x14ac:dyDescent="0.25">
      <c r="A200" s="25" t="s">
        <v>104</v>
      </c>
      <c r="B200" s="36"/>
      <c r="C200" s="36"/>
    </row>
    <row r="201" spans="1:12" x14ac:dyDescent="0.25">
      <c r="A201" s="36"/>
      <c r="B201" s="25"/>
      <c r="C201" s="25"/>
    </row>
    <row r="202" spans="1:12" x14ac:dyDescent="0.25">
      <c r="A202" s="25" t="s">
        <v>105</v>
      </c>
      <c r="B202" s="36"/>
      <c r="C202" s="36"/>
    </row>
    <row r="203" spans="1:12" x14ac:dyDescent="0.25">
      <c r="A203" s="36"/>
      <c r="B203" s="25"/>
      <c r="C203" s="25"/>
    </row>
    <row r="204" spans="1:12" x14ac:dyDescent="0.25">
      <c r="A204" s="25" t="s">
        <v>106</v>
      </c>
      <c r="B204" s="36"/>
      <c r="C204" s="36"/>
    </row>
    <row r="205" spans="1:12" x14ac:dyDescent="0.25">
      <c r="A205" s="36"/>
      <c r="B205" s="25"/>
      <c r="C205" s="25"/>
    </row>
    <row r="206" spans="1:12" x14ac:dyDescent="0.25">
      <c r="A206" s="25" t="s">
        <v>107</v>
      </c>
    </row>
  </sheetData>
  <mergeCells count="106">
    <mergeCell ref="A186:L186"/>
    <mergeCell ref="A188:L188"/>
    <mergeCell ref="A190:L190"/>
    <mergeCell ref="A121:L121"/>
    <mergeCell ref="A132:G132"/>
    <mergeCell ref="A139:L139"/>
    <mergeCell ref="A142:L142"/>
    <mergeCell ref="G145:G146"/>
    <mergeCell ref="G82:G83"/>
    <mergeCell ref="G84:G85"/>
    <mergeCell ref="H82:H83"/>
    <mergeCell ref="H84:H85"/>
    <mergeCell ref="E82:E83"/>
    <mergeCell ref="F82:F83"/>
    <mergeCell ref="E84:E85"/>
    <mergeCell ref="F84:F85"/>
    <mergeCell ref="D103:D104"/>
    <mergeCell ref="D105:D106"/>
    <mergeCell ref="D108:D109"/>
    <mergeCell ref="D110:D111"/>
    <mergeCell ref="D113:D114"/>
    <mergeCell ref="D115:D116"/>
    <mergeCell ref="D95:D96"/>
    <mergeCell ref="D90:D91"/>
    <mergeCell ref="D88:D89"/>
    <mergeCell ref="D93:D94"/>
    <mergeCell ref="D98:D99"/>
    <mergeCell ref="A29:L29"/>
    <mergeCell ref="A31:L31"/>
    <mergeCell ref="E35:E36"/>
    <mergeCell ref="E37:E38"/>
    <mergeCell ref="F35:F36"/>
    <mergeCell ref="F37:F38"/>
    <mergeCell ref="A75:G75"/>
    <mergeCell ref="A82:A86"/>
    <mergeCell ref="B82:C86"/>
    <mergeCell ref="D82:D86"/>
    <mergeCell ref="A79:L79"/>
    <mergeCell ref="A34:A38"/>
    <mergeCell ref="B34:B38"/>
    <mergeCell ref="A41:E41"/>
    <mergeCell ref="A48:A52"/>
    <mergeCell ref="B48:B52"/>
    <mergeCell ref="C48:C52"/>
    <mergeCell ref="H97:H101"/>
    <mergeCell ref="E102:E106"/>
    <mergeCell ref="F102:F106"/>
    <mergeCell ref="G102:G106"/>
    <mergeCell ref="H102:H106"/>
    <mergeCell ref="A107:A116"/>
    <mergeCell ref="B107:C116"/>
    <mergeCell ref="D100:D101"/>
    <mergeCell ref="A45:L45"/>
    <mergeCell ref="F50:F51"/>
    <mergeCell ref="F48:F49"/>
    <mergeCell ref="G48:G49"/>
    <mergeCell ref="H48:H49"/>
    <mergeCell ref="D48:D49"/>
    <mergeCell ref="F87:F91"/>
    <mergeCell ref="G87:G91"/>
    <mergeCell ref="A159:C159"/>
    <mergeCell ref="A135:G135"/>
    <mergeCell ref="A145:A149"/>
    <mergeCell ref="B145:D149"/>
    <mergeCell ref="B150:D150"/>
    <mergeCell ref="B151:D151"/>
    <mergeCell ref="A1:L1"/>
    <mergeCell ref="A4:L4"/>
    <mergeCell ref="A7:L7"/>
    <mergeCell ref="A9:L9"/>
    <mergeCell ref="A11:L11"/>
    <mergeCell ref="A14:L14"/>
    <mergeCell ref="A152:G152"/>
    <mergeCell ref="A155:G155"/>
    <mergeCell ref="A124:A128"/>
    <mergeCell ref="B124:B128"/>
    <mergeCell ref="H107:H111"/>
    <mergeCell ref="E112:E116"/>
    <mergeCell ref="F112:F116"/>
    <mergeCell ref="G112:G116"/>
    <mergeCell ref="H112:H116"/>
    <mergeCell ref="A117:G117"/>
    <mergeCell ref="E48:E52"/>
    <mergeCell ref="D35:D38"/>
    <mergeCell ref="C35:C37"/>
    <mergeCell ref="A163:A166"/>
    <mergeCell ref="A167:B167"/>
    <mergeCell ref="A174:B174"/>
    <mergeCell ref="A177:B177"/>
    <mergeCell ref="A184:L184"/>
    <mergeCell ref="E107:E111"/>
    <mergeCell ref="F107:F111"/>
    <mergeCell ref="G107:G111"/>
    <mergeCell ref="H87:H91"/>
    <mergeCell ref="E92:E96"/>
    <mergeCell ref="F92:F96"/>
    <mergeCell ref="G92:G96"/>
    <mergeCell ref="H92:H96"/>
    <mergeCell ref="A97:A106"/>
    <mergeCell ref="B97:C106"/>
    <mergeCell ref="E97:E101"/>
    <mergeCell ref="F97:F101"/>
    <mergeCell ref="G97:G101"/>
    <mergeCell ref="A87:A96"/>
    <mergeCell ref="B87:C96"/>
    <mergeCell ref="E87:E91"/>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Emmanoel Cambuí Colonnezi</cp:lastModifiedBy>
  <dcterms:created xsi:type="dcterms:W3CDTF">2023-05-10T10:55:31Z</dcterms:created>
  <dcterms:modified xsi:type="dcterms:W3CDTF">2023-05-22T13:15:15Z</dcterms:modified>
</cp:coreProperties>
</file>