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Z:\CPL\2024\PROCESSOS ADMINISTRATIVOS\17442024-87 - 568ª ROP DE FLORIANÓPOLIS-SC\1. Edital do Pregão Eletrônico nº 90.018-2024\"/>
    </mc:Choice>
  </mc:AlternateContent>
  <xr:revisionPtr revIDLastSave="0" documentId="13_ncr:1_{68B345A1-2700-492A-93C2-8A8AF032F684}" xr6:coauthVersionLast="47" xr6:coauthVersionMax="47" xr10:uidLastSave="{00000000-0000-0000-0000-000000000000}"/>
  <bookViews>
    <workbookView xWindow="28680" yWindow="-120" windowWidth="21840" windowHeight="13020" xr2:uid="{0B31759D-14F3-49D3-B992-0D0B775D1FF3}"/>
  </bookViews>
  <sheets>
    <sheet name="Planilha1" sheetId="1" r:id="rId1"/>
  </sheets>
  <definedNames>
    <definedName name="RefPro_8Yn6sYLJHSNnBtEN" localSheetId="0">Planilha1!$A$9</definedName>
    <definedName name="RefPro_ARKwLD6a4NA5tmd8" localSheetId="0">Planilha1!$A$4</definedName>
    <definedName name="RefPro_bdkenZTwdFVYZjgn" localSheetId="0">Planilha1!$A$10</definedName>
    <definedName name="RefPro_bM3QoXAewu0EzMmM" localSheetId="0">Planilha1!$A$5</definedName>
    <definedName name="RefPro_cMrNAer3Vt4FrT3c" localSheetId="0">Planilha1!$A$6</definedName>
    <definedName name="RefPro_dOIeLbzTxoBcwL97" localSheetId="0">Planilha1!$A$7</definedName>
    <definedName name="RefPro_EIR7dSXxlCxh5zFu" localSheetId="0">Planilha1!$A$11</definedName>
    <definedName name="RefPro_rMrtmwgGR3a6EY4I" localSheetId="0">Planilha1!$A$8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1" l="1"/>
  <c r="H30" i="1"/>
  <c r="H32" i="1" s="1"/>
  <c r="C117" i="1" s="1"/>
  <c r="H110" i="1"/>
  <c r="H109" i="1"/>
  <c r="I97" i="1"/>
  <c r="I98" i="1"/>
  <c r="I96" i="1"/>
  <c r="I87" i="1"/>
  <c r="I84" i="1"/>
  <c r="I81" i="1"/>
  <c r="I74" i="1"/>
  <c r="I73" i="1"/>
  <c r="I71" i="1"/>
  <c r="I70" i="1"/>
  <c r="I68" i="1"/>
  <c r="I66" i="1"/>
  <c r="I64" i="1"/>
  <c r="I63" i="1"/>
  <c r="I62" i="1"/>
  <c r="I59" i="1"/>
  <c r="I56" i="1"/>
  <c r="I53" i="1"/>
  <c r="I50" i="1"/>
  <c r="I47" i="1"/>
  <c r="I46" i="1"/>
  <c r="I45" i="1"/>
  <c r="I44" i="1"/>
  <c r="I43" i="1"/>
  <c r="I42" i="1"/>
  <c r="I41" i="1"/>
  <c r="I40" i="1"/>
  <c r="I39" i="1"/>
  <c r="I38" i="1"/>
  <c r="H111" i="1" l="1"/>
  <c r="C124" i="1" s="1"/>
  <c r="I99" i="1"/>
  <c r="C120" i="1" s="1"/>
  <c r="I90" i="1"/>
  <c r="C119" i="1" s="1"/>
  <c r="I75" i="1"/>
  <c r="C118" i="1" s="1"/>
  <c r="C123" i="1" l="1"/>
  <c r="C121" i="1"/>
  <c r="C125" i="1" s="1"/>
</calcChain>
</file>

<file path=xl/sharedStrings.xml><?xml version="1.0" encoding="utf-8"?>
<sst xmlns="http://schemas.openxmlformats.org/spreadsheetml/2006/main" count="184" uniqueCount="110">
  <si>
    <t>ESPAÇO FÍSICO</t>
  </si>
  <si>
    <t>ITEM</t>
  </si>
  <si>
    <t>ESPECIFICAÇÃO</t>
  </si>
  <si>
    <t>CATSER</t>
  </si>
  <si>
    <t>UNIDADE DE MEDIDA</t>
  </si>
  <si>
    <t>QUANTIDADE</t>
  </si>
  <si>
    <t>(a)</t>
  </si>
  <si>
    <t>QUANTIDADE </t>
  </si>
  <si>
    <t>DE DIÁRIA</t>
  </si>
  <si>
    <t>(b)</t>
  </si>
  <si>
    <t>VALOR UNITÁRIO</t>
  </si>
  <si>
    <t>(c)</t>
  </si>
  <si>
    <r>
      <t>VALOR TOTAL</t>
    </r>
    <r>
      <rPr>
        <sz val="11"/>
        <color rgb="FF000000"/>
        <rFont val="Calibri"/>
        <family val="2"/>
      </rPr>
      <t> </t>
    </r>
    <r>
      <rPr>
        <b/>
        <sz val="11"/>
        <color rgb="FF000000"/>
        <rFont val="Calibri"/>
        <family val="2"/>
      </rPr>
      <t>DO ITEM</t>
    </r>
  </si>
  <si>
    <t>(d) = (a) x (b) x (c)</t>
  </si>
  <si>
    <t>Diária</t>
  </si>
  <si>
    <t>VALOR TOTAL DE ESPAÇO FÍSICO (R$) →</t>
  </si>
  <si>
    <t>INFRAESTRUTURA</t>
  </si>
  <si>
    <t>LOCAL DE INSTALAÇÃO/MACRO DESCRIÇÃO</t>
  </si>
  <si>
    <t>QUANTIDADE DE DIÁRIA</t>
  </si>
  <si>
    <t>MESA EM FORMATO “U”: com no mínimo 75 cm de largura, para 20 pessoas, com toalha de mesa adequada que também oculte as pernas dos participantes, de cor escura, com 30 pontos de energia (se necessário, devem ser fornecidas extensões, adaptadores e/ou outros itens para possibilitar o acesso aos pontos de energia que deverão estar devidamente oculto do público).</t>
  </si>
  <si>
    <t>SALA PARA REUNIÃO DE PLENÁRIO</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</si>
  <si>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</si>
  <si>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</si>
  <si>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</si>
  <si>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TELA DE PROJEÇÃO: deve possuir largura mínima de 3,50m e altura mínima de 2,20m; cor branca; bordas pretas nas laterais; superfície 100% plana sem rugas; formato 16:9 ou 16:10.</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</si>
  <si>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</si>
  <si>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</si>
  <si>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REPRODUTOR DE SOM/MESA DE SOM: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</si>
  <si>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</si>
  <si>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deve possuir as seguintes configurações mínimas: 4GB de memória ram, Microsoft Windows 10 ou 11, mínimo de 50GB de espaço em disco livre, armazenamento primário em SSD, entrada RJ45, Microsoft Word Excel, PowerPoint, Teams, instalados e funcionais, tela de no mínimo 14", entradas/adaptadores necessários para conectar simultaneamente: um (1) projetor HDMI, uma Câmera USB (1), um (1) mouse, um (1) passador de slides, uma (1) interface de áudio USB.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</si>
  <si>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</si>
  <si>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</si>
  <si>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</si>
  <si>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MESA: em formato “U” que comporte 10 pessoas.</t>
  </si>
  <si>
    <t>SALA PARA PRESIDÊNCIA</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</si>
  <si>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</si>
  <si>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t>RECURSOS HUMANOS</t>
  </si>
  <si>
    <t>PERÍODO DE PRESTAÇÃO DOS SERVIÇOS</t>
  </si>
  <si>
    <t>QUANTIDADE DE PROFISSIONAL</t>
  </si>
  <si>
    <t>De 8h as 18h, com intervalo de 2 horas de almoço</t>
  </si>
  <si>
    <r>
      <t>(</t>
    </r>
    <r>
      <rPr>
        <b/>
        <sz val="11"/>
        <color rgb="FF000000"/>
        <rFont val="Calibri"/>
        <family val="2"/>
      </rPr>
      <t>8 horas</t>
    </r>
    <r>
      <rPr>
        <sz val="11"/>
        <color rgb="FF000000"/>
        <rFont val="Calibri"/>
        <family val="2"/>
      </rPr>
      <t>)</t>
    </r>
  </si>
  <si>
    <t>De 8h as 18h, com intervalo de 2 horas de almoço</t>
  </si>
  <si>
    <t>ALIMENTAÇÃO</t>
  </si>
  <si>
    <t>QUANTIDADE DE SERVIÇO/MESAS</t>
  </si>
  <si>
    <t>SERVIÇO X QUANTIDADE</t>
  </si>
  <si>
    <t>(c) = (a) x (b)</t>
  </si>
  <si>
    <t>(d)</t>
  </si>
  <si>
    <t>(e) = (c) x (d)</t>
  </si>
  <si>
    <t>P/ Pessoa</t>
  </si>
  <si>
    <t>P/ Galão</t>
  </si>
  <si>
    <t>P/ Garrafa</t>
  </si>
  <si>
    <t>VALOR TOTAL DE ALIMENTAÇÃO (R$) →</t>
  </si>
  <si>
    <t>GRUPO 2</t>
  </si>
  <si>
    <t>TRANSPORTE</t>
  </si>
  <si>
    <t>UNID    ADE DE MEDIDA</t>
  </si>
  <si>
    <t>DE VEÍCULOS</t>
  </si>
  <si>
    <t>QUANTIDADE DE DIÁRIAS</t>
  </si>
  <si>
    <t>(c) = (a) x (b)</t>
  </si>
  <si>
    <t>Veículo</t>
  </si>
  <si>
    <t>VALOR TOTAL DE TRANSPORTE (R$) →</t>
  </si>
  <si>
    <t>QUADRO-RESUMO DO CUSTO DA CONTRATAÇÃO</t>
  </si>
  <si>
    <t>GRUPO</t>
  </si>
  <si>
    <t>SERVIÇO</t>
  </si>
  <si>
    <t>VALOR TOTAL (R$)</t>
  </si>
  <si>
    <t>Espaço Físico</t>
  </si>
  <si>
    <t>Infraestrutura</t>
  </si>
  <si>
    <t>Recursos Humanos</t>
  </si>
  <si>
    <t>Alimentação</t>
  </si>
  <si>
    <t>VALOR TOTAL DO GRUPO 1 →</t>
  </si>
  <si>
    <t>Transporte</t>
  </si>
  <si>
    <t>VALOR TOTAL DO GRUPO 2 → </t>
  </si>
  <si>
    <t>VALOR GLOBAL ESTIMADO DA CONTRATAÇÃO →</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</si>
  <si>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</si>
  <si>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</si>
  <si>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</si>
  <si>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</si>
  <si>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</si>
  <si>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</si>
  <si>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r>
      <t>​</t>
    </r>
    <r>
      <rPr>
        <b/>
        <sz val="14"/>
        <color rgb="FF000000"/>
        <rFont val="Calibri"/>
        <family val="2"/>
      </rPr>
      <t>VALOR TOTAL DE INFRAESTRUTURA (R$) →</t>
    </r>
  </si>
  <si>
    <r>
      <t>​</t>
    </r>
    <r>
      <rPr>
        <b/>
        <sz val="14"/>
        <color rgb="FF000000"/>
        <rFont val="Calibri"/>
        <family val="2"/>
      </rPr>
      <t>VALOR TOTAL DE RECURSOS HUMANOS (R$) →</t>
    </r>
  </si>
  <si>
    <t>1. A proponente deverá preencher todos os itens Modelo de Proposta de Preços, Anexo III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</si>
  <si>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</si>
  <si>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</si>
  <si>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</si>
  <si>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</si>
  <si>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</si>
  <si>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7. O licitante deverá preencher e apresentar proposta de preços com as informações do local/espaço para realização do evento, conforme Modelo de Proposta de Preços – Anexo III do Edital.</t>
  </si>
  <si>
    <t>8. Os preços deverão ser expressos em moeda corrente nacional (Real) com no máximo 02 (duas) casas decimais.</t>
  </si>
  <si>
    <t>SALA PARA A PRESIDÊNCIA: que comporte 10 pessoas sentadas em formato "U", com disponibilidade física e elétrica para instalação de equipamentos e iluminação. Para o período de 26/08/2024 a 29/08/2024.</t>
  </si>
  <si>
    <t>SALA PARA REUNIÃO DE PLENÁRIO: com no mínimo 220m² e largura mínima de 10m, pé direito de 2,75m (ou mais), livre de colunas, devendo comportar 60 pessoas, sendo 20 (vinte) pessoas sentadas em formato "U"; 20 (vinte) pessoas sentadas em formato escolar; 20 (vinte) pessoas sentadas em formato auditório. Para o período de 25/08/2024 a 30/08/2024.
Observação: Será tolerada uma diferença a menor de até 10% na área útil.</t>
  </si>
  <si>
    <t>CADEIRAS GIRATÓRIAS: ergonômicas, confortáveis, acolchoadas, com braços, giratórias e altura regulável para os Conselheiros Federais; de cor escura (preta ou azul), mantendo o mesmo padrão (cor e formato).</t>
  </si>
  <si>
    <t>MESAS DO TIPO PRANCHÃO: com toalhas de mesa adequadas e suficientes, preferencialmente de malha e cor escura. Ao menos duas das mesas devem ficar próximas ao Presidente e Vice-Presidente. Algumas mesas servirão para colocar processos, documentos, materiais e equipamentos. Devem ser fornecidas extensões, adaptadores e/ou outros itens para possibilitar o acesso a (3) pontos de energia três para cada mesa/pranchão.</t>
  </si>
  <si>
    <t>CADEIRAS: ergonômicas, confortáveis, acolchoadas, do tipo fixa, de cor escura, mantendo o mesmo padrão (cor e formato), para os ouvintes da Plenária.</t>
  </si>
  <si>
    <t>BORRIFADORES: de 500ml com álcool 70%. Deverão estar disponíveis durante todos os dias, com reposição do líquido, em quantidade suficiente, por conta/responsabilidade da Contratada.</t>
  </si>
  <si>
    <t>PROJETOR MULTIMÍDIA: deve ser fornecido com cabo HDMI, com comprimento que atenda à disposição adequada do equipamento (notebook) que será utilizado no espaço contratado ou fornecimento de acessório Wireless que permita a conexão do notebook ao projetor; O projetor deve possuir as seguintes características mínimas: Proporção compatível: 16:9 ou superior; Zoom digital e/ou ótico; Lâmpada com vida útil suficiente para a duração do evento em modo normal. Nível de serviço: em caso de indisponibilidade em qualquer funcionalidade do equipamento, deverá ser efetuado o reparo ou reposição em até 60 minutos, após, a cada 30 minutos será aplicado o desconto no valor da locação do item conforme cláusulas contratuais.</t>
  </si>
  <si>
    <r>
      <t xml:space="preserve">REFLETOR DE LED: de 500w para utilização em locais com pouca luminosidade </t>
    </r>
    <r>
      <rPr>
        <b/>
        <sz val="11"/>
        <color rgb="FF000000"/>
        <rFont val="Calibri"/>
        <family val="2"/>
      </rPr>
      <t>(esse item é sob demanda</t>
    </r>
    <r>
      <rPr>
        <sz val="11"/>
        <color rgb="FF000000"/>
        <rFont val="Calibri"/>
        <family val="2"/>
      </rPr>
      <t>).</t>
    </r>
  </si>
  <si>
    <r>
      <t xml:space="preserve">PORTA CANETA/LÁPIS DE MESA: estilo pote/copo para armazenamento dos itens na posição vertical </t>
    </r>
    <r>
      <rPr>
        <b/>
        <sz val="11"/>
        <color rgb="FF000000"/>
        <rFont val="Calibri"/>
        <family val="2"/>
      </rPr>
      <t>(esse item é sob demanda).</t>
    </r>
  </si>
  <si>
    <t>CADEIRAS: ergonômicas, confortáveis, acolchoadas, de cor escura, mantendo o mesmo padrão (cor e formato).</t>
  </si>
  <si>
    <t>TÉCNICO EM ÁUDIO E VÍDEO: profissional capacitado para instalação, configuração e operação de equipamentos (mesa de som, projetor multimídia, microfones, sistema de som) para realização dos serviços durante todos os dias do evento bem como o monitoramento e controle de interferências, microfonias ou quaisquer intercorrências relacionadas à operação do som durante o evento.</t>
  </si>
  <si>
    <t>GARÇOM: profissional capacitado para atender o plenário durante os dias da reunião.</t>
  </si>
  <si>
    <t>AUXILIAR DE LIMPEZA: profissional capacitado para auxiliar na limpeza do local da reunião durante os dias de reunião. O auxiliar de limpeza deverá manter a organização e limpeza do local da reunião e dos banheiros, fazer a reposição de materiais (ex. papel higiênico, toalha de papel, sabonete líquido e outros) e reabastecer os dispensers e refis. Deverá haver fornecimento, pela Contratada, de todos os materiais e equipamentos necessários para a limpeza, asseio e conservação do local da reunião e banheiros (Exemplo: papel higiênico, toalha de papel, sabão líquido e lixeiras).</t>
  </si>
  <si>
    <t>De 25 a 30/08/2024</t>
  </si>
  <si>
    <t>De 26 a 30/08/2024/2024</t>
  </si>
  <si>
    <t>De 25 a 30/08/2024</t>
  </si>
  <si>
    <t>COFFEE BREAK: nos dias 26 a 29/08/2024, no período vespertino, a ser servido no local da reunião.</t>
  </si>
  <si>
    <t>ÁGUA: 3 (três) garrafas de 20L por dia, de 26 a 29/08/2024, e 1 (uma) para o dia 30/08/2024.</t>
  </si>
  <si>
    <t>CAFÉ: 4 (quatro) garrafas de café de 2L por dia, de 26 a 29/08/2024, 2 (duas) no período matutino e 2 (duas) no período vespertino e 2 (duas) garrafas de café para o dia 30/08/2024.</t>
  </si>
  <si>
    <t>SERVIÇO DE TRANSPORTE DE PASSAGEIROS, POR MEIO DE 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26 a 30/08/2024, devendo ficar disponível das 8h às 20h, na cidade de Florianópolis/SC.</t>
  </si>
  <si>
    <t>SERVIÇO DE TRANSPORTE DE PASSAGEIROS, POR MEIO DE LOCAÇÃO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25 a 30/08/24, das 8h às 20h, na cidade na cidade de Florianópolis/SC.</t>
  </si>
  <si>
    <t xml:space="preserve"> ORÇAMENTO ESTIMATIVO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</si>
</sst>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44" formatCode="_-&quot;R$&quot;\ * #,##0.00_-;\-&quot;R$&quot;\ * #,##0.00_-;_-&quot;R$&quot;\ * &quot;-&quot;??_-;_-@_-"/>
  </numFmts>
  <fonts count="20" x14ac:knownFonts="1">
    <font>
      <sz val="11"/>
      <color theme="1"/>
      <name val="Aptos Narrow"/>
      <family val="2"/>
      <scheme val="minor"/>
    </font>
    <font>
      <sz val="14"/>
      <color rgb="FF000000"/>
      <name val="Times New Roman"/>
      <family val="1"/>
    </font>
    <font>
      <sz val="12"/>
      <color rgb="FF000000"/>
      <name val="Calibri"/>
      <family val="2"/>
    </font>
    <font>
      <sz val="11"/>
      <color rgb="FF000000"/>
      <name val="Calibri"/>
      <family val="2"/>
    </font>
    <font>
      <b/>
      <sz val="11"/>
      <color rgb="FF000000"/>
      <name val="Calibri"/>
      <family val="2"/>
    </font>
    <font>
      <b/>
      <sz val="12"/>
      <color rgb="FF000000"/>
      <name val="Calibri"/>
      <family val="2"/>
    </font>
    <font>
      <sz val="14"/>
      <color rgb="FF000000"/>
      <name val="Calibri"/>
      <family val="2"/>
    </font>
    <font>
      <u/>
      <sz val="11"/>
      <color rgb="FF000000"/>
      <name val="Calibri"/>
      <family val="2"/>
    </font>
    <font>
      <b/>
      <u/>
      <sz val="16"/>
      <color rgb="FF000000"/>
      <name val="Calibri"/>
      <family val="2"/>
    </font>
    <font>
      <b/>
      <sz val="14"/>
      <color rgb="FF000000"/>
      <name val="Calibri"/>
      <family val="2"/>
    </font>
    <font>
      <b/>
      <sz val="17"/>
      <color rgb="FF000000"/>
      <name val="Calibri"/>
      <family val="2"/>
    </font>
    <font>
      <sz val="14"/>
      <color rgb="FFFF0000"/>
      <name val="Calibri"/>
      <family val="2"/>
    </font>
    <font>
      <sz val="12"/>
      <color theme="1"/>
      <name val="Calibri"/>
      <family val="2"/>
    </font>
    <font>
      <b/>
      <sz val="12"/>
      <color theme="1"/>
      <name val="Calibri"/>
      <family val="2"/>
    </font>
    <font>
      <b/>
      <sz val="11"/>
      <color rgb="FFFF0000"/>
      <name val="Calibri"/>
      <family val="2"/>
    </font>
    <font>
      <b/>
      <u/>
      <sz val="14"/>
      <color rgb="FF000000"/>
      <name val="Calibri"/>
      <family val="2"/>
    </font>
    <font>
      <sz val="11"/>
      <color theme="1"/>
      <name val="Aptos Narrow"/>
      <family val="2"/>
      <scheme val="minor"/>
    </font>
    <font>
      <b/>
      <sz val="11"/>
      <color theme="1"/>
      <name val="Aptos Narrow"/>
      <family val="2"/>
      <scheme val="minor"/>
    </font>
    <font>
      <b/>
      <sz val="14"/>
      <color rgb="FFFF0000"/>
      <name val="Calibri"/>
      <family val="2"/>
    </font>
    <font>
      <b/>
      <sz val="12"/>
      <color rgb="FFFF0000"/>
      <name val="Calibri"/>
      <family val="2"/>
    </font>
  </fonts>
  <fills count="6">
    <fill>
      <patternFill patternType="none"/>
    </fill>
    <fill>
      <patternFill patternType="gray125"/>
    </fill>
    <fill>
      <patternFill patternType="solid">
        <fgColor rgb="FFFFFFFF"/>
        <bgColor indexed="64"/>
      </patternFill>
    </fill>
    <fill>
      <patternFill patternType="solid">
        <fgColor rgb="FFDDDDDD"/>
        <bgColor indexed="64"/>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s>
  <cellStyleXfs count="2">
    <xf numFmtId="0" fontId="0" fillId="0" borderId="0"/>
    <xf numFmtId="44" fontId="16" fillId="0" borderId="0" applyFont="0" applyFill="0" applyBorder="0" applyAlignment="0" applyProtection="0"/>
  </cellStyleXfs>
  <cellXfs count="126">
    <xf numFmtId="0" fontId="0" fillId="0" borderId="0" xfId="0"/>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7" xfId="0" applyBorder="1" applyAlignment="1">
      <alignment vertical="center" wrapText="1"/>
    </xf>
    <xf numFmtId="0" fontId="4"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6" fillId="0" borderId="0" xfId="0" applyFont="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 fillId="0" borderId="0" xfId="0" applyFont="1" applyAlignment="1">
      <alignment vertical="center" wrapText="1"/>
    </xf>
    <xf numFmtId="0" fontId="6" fillId="0" borderId="0" xfId="0" applyFont="1" applyAlignment="1">
      <alignment horizontal="center" vertical="center" wrapText="1"/>
    </xf>
    <xf numFmtId="0" fontId="12" fillId="0" borderId="8" xfId="0" applyFont="1" applyBorder="1" applyAlignment="1">
      <alignment horizontal="justify" vertical="center" wrapText="1"/>
    </xf>
    <xf numFmtId="0" fontId="0" fillId="0" borderId="9" xfId="0" applyBorder="1"/>
    <xf numFmtId="0" fontId="0" fillId="0" borderId="10" xfId="0" applyBorder="1"/>
    <xf numFmtId="0" fontId="12" fillId="0" borderId="11" xfId="0" applyFont="1" applyBorder="1" applyAlignment="1">
      <alignment horizontal="justify" vertical="center" wrapText="1"/>
    </xf>
    <xf numFmtId="0" fontId="0" fillId="0" borderId="12" xfId="0" applyBorder="1"/>
    <xf numFmtId="0" fontId="14" fillId="0" borderId="0" xfId="0" applyFont="1" applyAlignment="1">
      <alignment vertical="center" wrapText="1"/>
    </xf>
    <xf numFmtId="0" fontId="3" fillId="0" borderId="0" xfId="0" applyFont="1" applyAlignment="1">
      <alignment horizontal="justify" wrapText="1"/>
    </xf>
    <xf numFmtId="44" fontId="9" fillId="0" borderId="1" xfId="1" applyFont="1" applyBorder="1" applyAlignment="1">
      <alignment horizontal="center" vertical="center" wrapText="1"/>
    </xf>
    <xf numFmtId="44" fontId="4" fillId="0" borderId="1" xfId="1" applyFont="1" applyBorder="1" applyAlignment="1">
      <alignment horizontal="center" vertical="center" wrapText="1"/>
    </xf>
    <xf numFmtId="44" fontId="0" fillId="0" borderId="0" xfId="1" applyFont="1"/>
    <xf numFmtId="0" fontId="8" fillId="4" borderId="0" xfId="0" applyFont="1" applyFill="1" applyAlignment="1">
      <alignment vertical="center" wrapText="1"/>
    </xf>
    <xf numFmtId="44" fontId="3" fillId="4" borderId="1" xfId="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justify" vertical="center" wrapText="1"/>
    </xf>
    <xf numFmtId="44" fontId="3" fillId="5" borderId="1" xfId="1"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0" fillId="4" borderId="7" xfId="0" applyFill="1" applyBorder="1" applyAlignment="1">
      <alignment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justify" vertical="center" wrapText="1"/>
    </xf>
    <xf numFmtId="44" fontId="9" fillId="5" borderId="1" xfId="1" applyFont="1" applyFill="1" applyBorder="1" applyAlignment="1">
      <alignment horizontal="center" vertical="center" wrapText="1"/>
    </xf>
    <xf numFmtId="44" fontId="4" fillId="5" borderId="1" xfId="1"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0" fillId="4" borderId="0" xfId="0" applyFill="1"/>
    <xf numFmtId="44" fontId="0" fillId="0" borderId="0" xfId="1" applyFont="1" applyBorder="1" applyAlignment="1">
      <alignment horizontal="justify" vertical="center"/>
    </xf>
    <xf numFmtId="44" fontId="0" fillId="4" borderId="0" xfId="1" applyFont="1" applyFill="1" applyBorder="1" applyAlignment="1">
      <alignment horizontal="justify" vertical="center"/>
    </xf>
    <xf numFmtId="44" fontId="17" fillId="0" borderId="0" xfId="1" applyFont="1" applyBorder="1" applyAlignment="1">
      <alignment horizontal="justify" vertical="center"/>
    </xf>
    <xf numFmtId="44" fontId="0" fillId="0" borderId="0" xfId="1" applyFont="1" applyBorder="1"/>
    <xf numFmtId="44" fontId="17" fillId="0" borderId="0" xfId="1" applyFont="1" applyBorder="1"/>
    <xf numFmtId="0" fontId="7" fillId="5" borderId="7"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44" fontId="2" fillId="5" borderId="1" xfId="1" applyFont="1" applyFill="1" applyBorder="1" applyAlignment="1">
      <alignment horizontal="center" vertical="center" wrapText="1"/>
    </xf>
    <xf numFmtId="44" fontId="0" fillId="0" borderId="0" xfId="0" applyNumberFormat="1"/>
    <xf numFmtId="44" fontId="17" fillId="0" borderId="0" xfId="0" applyNumberFormat="1" applyFont="1"/>
    <xf numFmtId="0" fontId="5"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44" fontId="2" fillId="4" borderId="1" xfId="1" applyFont="1" applyFill="1" applyBorder="1" applyAlignment="1">
      <alignment horizontal="center" vertical="center" wrapText="1"/>
    </xf>
    <xf numFmtId="44" fontId="9" fillId="4" borderId="1" xfId="1" applyFont="1" applyFill="1" applyBorder="1" applyAlignment="1">
      <alignment horizontal="center" vertical="center" wrapText="1"/>
    </xf>
    <xf numFmtId="44" fontId="10" fillId="5" borderId="1" xfId="1" applyFont="1" applyFill="1" applyBorder="1" applyAlignment="1">
      <alignment horizontal="center" vertical="center" wrapText="1"/>
    </xf>
    <xf numFmtId="8" fontId="0" fillId="0" borderId="0" xfId="0" applyNumberFormat="1"/>
    <xf numFmtId="8" fontId="17" fillId="0" borderId="0" xfId="0" applyNumberFormat="1" applyFont="1"/>
    <xf numFmtId="0" fontId="4" fillId="4" borderId="18" xfId="0" applyFont="1" applyFill="1" applyBorder="1" applyAlignment="1">
      <alignment horizontal="center" vertical="center" wrapText="1"/>
    </xf>
    <xf numFmtId="0" fontId="0" fillId="4" borderId="19" xfId="0" applyFill="1" applyBorder="1" applyAlignment="1">
      <alignment vertical="center" wrapText="1"/>
    </xf>
    <xf numFmtId="44" fontId="3" fillId="5" borderId="2" xfId="1"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5" fillId="5" borderId="2"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7" xfId="0" applyFont="1" applyFill="1" applyBorder="1" applyAlignment="1">
      <alignment horizontal="center" vertical="center" wrapText="1"/>
    </xf>
    <xf numFmtId="44" fontId="4" fillId="5" borderId="5" xfId="1" applyFont="1" applyFill="1" applyBorder="1" applyAlignment="1">
      <alignment horizontal="center" vertical="center" wrapText="1"/>
    </xf>
    <xf numFmtId="44" fontId="4" fillId="5" borderId="6" xfId="1" applyFont="1" applyFill="1" applyBorder="1" applyAlignment="1">
      <alignment horizontal="center" vertical="center" wrapText="1"/>
    </xf>
    <xf numFmtId="44" fontId="4" fillId="5" borderId="7" xfId="1" applyFont="1" applyFill="1" applyBorder="1" applyAlignment="1">
      <alignment horizontal="center" vertical="center" wrapText="1"/>
    </xf>
    <xf numFmtId="44" fontId="4" fillId="0" borderId="5" xfId="1" applyFont="1" applyBorder="1" applyAlignment="1">
      <alignment horizontal="center" vertical="center" wrapText="1"/>
    </xf>
    <xf numFmtId="44" fontId="4" fillId="0" borderId="6" xfId="1" applyFont="1" applyBorder="1" applyAlignment="1">
      <alignment horizontal="center" vertical="center" wrapText="1"/>
    </xf>
    <xf numFmtId="44" fontId="4" fillId="0" borderId="7" xfId="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3" fillId="0" borderId="16" xfId="0" applyFont="1" applyBorder="1" applyAlignment="1">
      <alignment horizontal="center" vertical="center" wrapText="1"/>
    </xf>
    <xf numFmtId="0" fontId="3" fillId="5" borderId="16" xfId="0" applyFont="1" applyFill="1" applyBorder="1" applyAlignment="1">
      <alignment horizontal="center" vertical="center" wrapText="1"/>
    </xf>
    <xf numFmtId="0" fontId="3" fillId="5" borderId="5" xfId="0" applyFont="1" applyFill="1" applyBorder="1" applyAlignment="1">
      <alignment horizontal="justify" vertical="center" wrapText="1"/>
    </xf>
    <xf numFmtId="0" fontId="3" fillId="5" borderId="7" xfId="0" applyFont="1" applyFill="1" applyBorder="1" applyAlignment="1">
      <alignment horizontal="justify" vertical="center" wrapText="1"/>
    </xf>
    <xf numFmtId="0" fontId="2" fillId="5" borderId="5"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3" fillId="0" borderId="5" xfId="0" applyFont="1" applyBorder="1" applyAlignment="1">
      <alignment horizontal="justify" vertical="center" wrapText="1"/>
    </xf>
    <xf numFmtId="0" fontId="3" fillId="0" borderId="7" xfId="0" applyFont="1" applyBorder="1" applyAlignment="1">
      <alignment horizontal="justify" vertical="center" wrapText="1"/>
    </xf>
    <xf numFmtId="0" fontId="3" fillId="0" borderId="6" xfId="0" applyFont="1" applyBorder="1" applyAlignment="1">
      <alignment horizontal="justify" vertical="center" wrapText="1"/>
    </xf>
    <xf numFmtId="0" fontId="3" fillId="5" borderId="6" xfId="0" applyFont="1" applyFill="1" applyBorder="1" applyAlignment="1">
      <alignment horizontal="justify"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9"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left"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9" fillId="0" borderId="0" xfId="0" applyFont="1" applyAlignment="1">
      <alignment horizontal="left" vertical="center" wrapText="1"/>
    </xf>
    <xf numFmtId="0" fontId="18" fillId="0" borderId="0" xfId="0" applyFont="1" applyAlignment="1">
      <alignment horizontal="left" vertical="center" wrapText="1"/>
    </xf>
    <xf numFmtId="0" fontId="11" fillId="0" borderId="0" xfId="0" applyFont="1" applyAlignment="1">
      <alignment horizontal="left" vertical="center" wrapText="1"/>
    </xf>
    <xf numFmtId="0" fontId="8" fillId="3" borderId="11" xfId="0" applyFont="1" applyFill="1" applyBorder="1" applyAlignment="1">
      <alignment horizontal="center" vertical="center" wrapText="1"/>
    </xf>
    <xf numFmtId="0" fontId="8" fillId="3" borderId="0" xfId="0" applyFont="1" applyFill="1" applyAlignment="1">
      <alignment horizontal="center" vertical="center" wrapText="1"/>
    </xf>
    <xf numFmtId="44" fontId="0" fillId="0" borderId="0" xfId="1" applyFont="1" applyBorder="1" applyAlignment="1">
      <alignment horizontal="justify" vertical="center"/>
    </xf>
    <xf numFmtId="44" fontId="0" fillId="0" borderId="0" xfId="1" applyFont="1" applyBorder="1" applyAlignment="1">
      <alignment horizontal="center"/>
    </xf>
    <xf numFmtId="0" fontId="8" fillId="3" borderId="17"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73D37-B77D-4538-9F45-A55D5F259E97}">
  <dimension ref="A1:Q126"/>
  <sheetViews>
    <sheetView tabSelected="1" topLeftCell="A124" zoomScale="70" zoomScaleNormal="70" workbookViewId="0">
      <selection activeCell="C125" sqref="C125"/>
    </sheetView>
  </sheetViews>
  <sheetFormatPr defaultRowHeight="15" x14ac:dyDescent="0.25"/>
  <cols>
    <col min="2" max="2" width="63.140625" customWidth="1"/>
    <col min="3" max="3" width="22.140625" customWidth="1"/>
    <col min="5" max="5" width="13.85546875" customWidth="1"/>
    <col min="6" max="6" width="13.140625" customWidth="1"/>
    <col min="7" max="7" width="17.28515625" customWidth="1"/>
    <col min="8" max="8" width="17.85546875" customWidth="1"/>
    <col min="9" max="9" width="21.42578125" customWidth="1"/>
    <col min="11" max="11" width="39.7109375" customWidth="1"/>
  </cols>
  <sheetData>
    <row r="1" spans="1:17" ht="44.25" customHeight="1" x14ac:dyDescent="0.25">
      <c r="A1" s="113" t="s">
        <v>109</v>
      </c>
      <c r="B1" s="113"/>
      <c r="C1" s="113"/>
      <c r="D1" s="113"/>
      <c r="E1" s="113"/>
      <c r="F1" s="113"/>
      <c r="G1" s="113"/>
      <c r="H1" s="113"/>
      <c r="I1" s="113"/>
      <c r="J1" s="113"/>
      <c r="K1" s="113"/>
      <c r="L1" s="113"/>
      <c r="M1" s="113"/>
      <c r="N1" s="113"/>
      <c r="O1" s="113"/>
      <c r="P1" s="113"/>
    </row>
    <row r="2" spans="1:17" ht="18.75" x14ac:dyDescent="0.25">
      <c r="A2" s="7"/>
    </row>
    <row r="3" spans="1:17" ht="18.75" x14ac:dyDescent="0.25">
      <c r="A3" s="7"/>
    </row>
    <row r="4" spans="1:17" ht="35.25" customHeight="1" x14ac:dyDescent="0.25">
      <c r="A4" s="114" t="s">
        <v>80</v>
      </c>
      <c r="B4" s="114"/>
      <c r="C4" s="114"/>
      <c r="D4" s="114"/>
      <c r="E4" s="114"/>
      <c r="F4" s="114"/>
      <c r="G4" s="114"/>
      <c r="H4" s="114"/>
      <c r="I4" s="114"/>
      <c r="J4" s="114"/>
      <c r="K4" s="114"/>
      <c r="L4" s="114"/>
      <c r="M4" s="114"/>
      <c r="N4" s="114"/>
      <c r="O4" s="114"/>
      <c r="P4" s="114"/>
    </row>
    <row r="5" spans="1:17" ht="30.75" customHeight="1" x14ac:dyDescent="0.25">
      <c r="A5" s="114" t="s">
        <v>81</v>
      </c>
      <c r="B5" s="114"/>
      <c r="C5" s="114"/>
      <c r="D5" s="114"/>
      <c r="E5" s="114"/>
      <c r="F5" s="114"/>
      <c r="G5" s="114"/>
      <c r="H5" s="114"/>
      <c r="I5" s="114"/>
      <c r="J5" s="114"/>
      <c r="K5" s="114"/>
      <c r="L5" s="114"/>
      <c r="M5" s="114"/>
      <c r="N5" s="114"/>
      <c r="O5" s="114"/>
      <c r="P5" s="114"/>
    </row>
    <row r="6" spans="1:17" ht="27" customHeight="1" x14ac:dyDescent="0.25">
      <c r="A6" s="114" t="s">
        <v>82</v>
      </c>
      <c r="B6" s="114"/>
      <c r="C6" s="114"/>
      <c r="D6" s="114"/>
      <c r="E6" s="114"/>
      <c r="F6" s="114"/>
      <c r="G6" s="114"/>
      <c r="H6" s="114"/>
      <c r="I6" s="114"/>
      <c r="J6" s="114"/>
      <c r="K6" s="114"/>
      <c r="L6" s="114"/>
      <c r="M6" s="114"/>
      <c r="N6" s="114"/>
      <c r="O6" s="114"/>
      <c r="P6" s="114"/>
    </row>
    <row r="7" spans="1:17" ht="32.25" customHeight="1" x14ac:dyDescent="0.25">
      <c r="A7" s="118" t="s">
        <v>83</v>
      </c>
      <c r="B7" s="118"/>
      <c r="C7" s="118"/>
      <c r="D7" s="118"/>
      <c r="E7" s="118"/>
      <c r="F7" s="118"/>
      <c r="G7" s="118"/>
      <c r="H7" s="118"/>
      <c r="I7" s="118"/>
      <c r="J7" s="118"/>
      <c r="K7" s="118"/>
      <c r="L7" s="118"/>
      <c r="M7" s="118"/>
      <c r="N7" s="118"/>
      <c r="O7" s="118"/>
      <c r="P7" s="118"/>
    </row>
    <row r="8" spans="1:17" ht="47.25" customHeight="1" x14ac:dyDescent="0.25">
      <c r="A8" s="114" t="s">
        <v>84</v>
      </c>
      <c r="B8" s="114"/>
      <c r="C8" s="114"/>
      <c r="D8" s="114"/>
      <c r="E8" s="114"/>
      <c r="F8" s="114"/>
      <c r="G8" s="114"/>
      <c r="H8" s="114"/>
      <c r="I8" s="114"/>
      <c r="J8" s="114"/>
      <c r="K8" s="114"/>
      <c r="L8" s="114"/>
      <c r="M8" s="114"/>
      <c r="N8" s="114"/>
      <c r="O8" s="114"/>
      <c r="P8" s="114"/>
    </row>
    <row r="9" spans="1:17" ht="51" customHeight="1" x14ac:dyDescent="0.25">
      <c r="A9" s="114" t="s">
        <v>85</v>
      </c>
      <c r="B9" s="114"/>
      <c r="C9" s="114"/>
      <c r="D9" s="114"/>
      <c r="E9" s="114"/>
      <c r="F9" s="114"/>
      <c r="G9" s="114"/>
      <c r="H9" s="114"/>
      <c r="I9" s="114"/>
      <c r="J9" s="114"/>
      <c r="K9" s="114"/>
      <c r="L9" s="114"/>
      <c r="M9" s="114"/>
      <c r="N9" s="114"/>
      <c r="O9" s="114"/>
      <c r="P9" s="114"/>
    </row>
    <row r="10" spans="1:17" ht="33.75" customHeight="1" x14ac:dyDescent="0.25">
      <c r="A10" s="119" t="s">
        <v>86</v>
      </c>
      <c r="B10" s="120"/>
      <c r="C10" s="120"/>
      <c r="D10" s="120"/>
      <c r="E10" s="120"/>
      <c r="F10" s="120"/>
      <c r="G10" s="120"/>
      <c r="H10" s="120"/>
      <c r="I10" s="120"/>
      <c r="J10" s="120"/>
      <c r="K10" s="120"/>
      <c r="L10" s="120"/>
      <c r="M10" s="120"/>
      <c r="N10" s="120"/>
      <c r="O10" s="120"/>
      <c r="P10" s="120"/>
    </row>
    <row r="11" spans="1:17" ht="29.25" customHeight="1" x14ac:dyDescent="0.25">
      <c r="A11" s="114" t="s">
        <v>87</v>
      </c>
      <c r="B11" s="114"/>
      <c r="C11" s="114"/>
      <c r="D11" s="114"/>
      <c r="E11" s="114"/>
      <c r="F11" s="114"/>
      <c r="G11" s="114"/>
      <c r="H11" s="114"/>
      <c r="I11" s="114"/>
      <c r="J11" s="114"/>
      <c r="K11" s="114"/>
      <c r="L11" s="114"/>
      <c r="M11" s="114"/>
      <c r="N11" s="114"/>
      <c r="O11" s="114"/>
      <c r="P11" s="114"/>
    </row>
    <row r="12" spans="1:17" ht="18.75" x14ac:dyDescent="0.25">
      <c r="A12" s="7"/>
    </row>
    <row r="13" spans="1:17" ht="42" customHeight="1" x14ac:dyDescent="0.25">
      <c r="A13" s="121" t="s">
        <v>72</v>
      </c>
      <c r="B13" s="122"/>
      <c r="C13" s="122"/>
      <c r="D13" s="122"/>
      <c r="E13" s="122"/>
      <c r="F13" s="122"/>
      <c r="G13" s="122"/>
      <c r="H13" s="122"/>
      <c r="I13" s="122"/>
      <c r="J13" s="122"/>
      <c r="K13" s="122"/>
      <c r="L13" s="122"/>
      <c r="M13" s="122"/>
      <c r="N13" s="122"/>
      <c r="O13" s="122"/>
      <c r="P13" s="122"/>
      <c r="Q13" s="23"/>
    </row>
    <row r="14" spans="1:17" ht="18.75" x14ac:dyDescent="0.25">
      <c r="A14" s="7"/>
    </row>
    <row r="15" spans="1:17" ht="15.75" x14ac:dyDescent="0.25">
      <c r="A15" s="13"/>
      <c r="B15" s="14"/>
      <c r="C15" s="14"/>
      <c r="D15" s="14"/>
      <c r="E15" s="14"/>
      <c r="F15" s="14"/>
      <c r="G15" s="14"/>
      <c r="H15" s="14"/>
      <c r="I15" s="14"/>
      <c r="J15" s="14"/>
      <c r="K15" s="14"/>
      <c r="L15" s="14"/>
      <c r="M15" s="14"/>
      <c r="N15" s="14"/>
      <c r="O15" s="14"/>
      <c r="P15" s="15"/>
    </row>
    <row r="16" spans="1:17" ht="27.75" customHeight="1" x14ac:dyDescent="0.25">
      <c r="A16" s="107" t="s">
        <v>73</v>
      </c>
      <c r="B16" s="108"/>
      <c r="C16" s="108"/>
      <c r="D16" s="108"/>
      <c r="E16" s="108"/>
      <c r="F16" s="108"/>
      <c r="G16" s="108"/>
      <c r="H16" s="108"/>
      <c r="I16" s="108"/>
      <c r="J16" s="108"/>
      <c r="K16" s="108"/>
      <c r="L16" s="108"/>
      <c r="M16" s="108"/>
      <c r="N16" s="108"/>
      <c r="O16" s="108"/>
      <c r="P16" s="109"/>
    </row>
    <row r="17" spans="1:16" ht="15.75" x14ac:dyDescent="0.25">
      <c r="A17" s="16"/>
      <c r="P17" s="17"/>
    </row>
    <row r="18" spans="1:16" ht="36.75" customHeight="1" x14ac:dyDescent="0.25">
      <c r="A18" s="107" t="s">
        <v>74</v>
      </c>
      <c r="B18" s="108"/>
      <c r="C18" s="108"/>
      <c r="D18" s="108"/>
      <c r="E18" s="108"/>
      <c r="F18" s="108"/>
      <c r="G18" s="108"/>
      <c r="H18" s="108"/>
      <c r="I18" s="108"/>
      <c r="J18" s="108"/>
      <c r="K18" s="108"/>
      <c r="L18" s="108"/>
      <c r="M18" s="108"/>
      <c r="N18" s="108"/>
      <c r="O18" s="108"/>
      <c r="P18" s="109"/>
    </row>
    <row r="19" spans="1:16" ht="15.75" x14ac:dyDescent="0.25">
      <c r="A19" s="16"/>
      <c r="P19" s="17"/>
    </row>
    <row r="20" spans="1:16" ht="37.5" customHeight="1" x14ac:dyDescent="0.25">
      <c r="A20" s="107" t="s">
        <v>75</v>
      </c>
      <c r="B20" s="108"/>
      <c r="C20" s="108"/>
      <c r="D20" s="108"/>
      <c r="E20" s="108"/>
      <c r="F20" s="108"/>
      <c r="G20" s="108"/>
      <c r="H20" s="108"/>
      <c r="I20" s="108"/>
      <c r="J20" s="108"/>
      <c r="K20" s="108"/>
      <c r="L20" s="108"/>
      <c r="M20" s="108"/>
      <c r="N20" s="108"/>
      <c r="O20" s="108"/>
      <c r="P20" s="109"/>
    </row>
    <row r="21" spans="1:16" ht="15.75" x14ac:dyDescent="0.25">
      <c r="A21" s="16"/>
      <c r="P21" s="17"/>
    </row>
    <row r="22" spans="1:16" ht="50.25" customHeight="1" x14ac:dyDescent="0.25">
      <c r="A22" s="107" t="s">
        <v>76</v>
      </c>
      <c r="B22" s="108"/>
      <c r="C22" s="108"/>
      <c r="D22" s="108"/>
      <c r="E22" s="108"/>
      <c r="F22" s="108"/>
      <c r="G22" s="108"/>
      <c r="H22" s="108"/>
      <c r="I22" s="108"/>
      <c r="J22" s="108"/>
      <c r="K22" s="108"/>
      <c r="L22" s="108"/>
      <c r="M22" s="108"/>
      <c r="N22" s="108"/>
      <c r="O22" s="108"/>
      <c r="P22" s="109"/>
    </row>
    <row r="23" spans="1:16" ht="42" customHeight="1" x14ac:dyDescent="0.25">
      <c r="A23" s="110" t="s">
        <v>77</v>
      </c>
      <c r="B23" s="111"/>
      <c r="C23" s="111"/>
      <c r="D23" s="111"/>
      <c r="E23" s="111"/>
      <c r="F23" s="111"/>
      <c r="G23" s="111"/>
      <c r="H23" s="111"/>
      <c r="I23" s="111"/>
      <c r="J23" s="111"/>
      <c r="K23" s="111"/>
      <c r="L23" s="111"/>
      <c r="M23" s="111"/>
      <c r="N23" s="111"/>
      <c r="O23" s="111"/>
      <c r="P23" s="112"/>
    </row>
    <row r="24" spans="1:16" ht="36" customHeight="1" x14ac:dyDescent="0.25">
      <c r="A24" s="18"/>
      <c r="B24" s="18"/>
      <c r="C24" s="18"/>
      <c r="D24" s="18"/>
      <c r="E24" s="18"/>
      <c r="F24" s="18"/>
      <c r="G24" s="18"/>
      <c r="H24" s="18"/>
      <c r="I24" s="18"/>
      <c r="J24" s="18"/>
      <c r="K24" s="18"/>
      <c r="L24" s="18"/>
      <c r="M24" s="18"/>
      <c r="N24" s="18"/>
      <c r="O24" s="18"/>
      <c r="P24" s="18"/>
    </row>
    <row r="25" spans="1:16" ht="18.75" x14ac:dyDescent="0.25">
      <c r="A25" s="12"/>
    </row>
    <row r="26" spans="1:16" ht="31.5" customHeight="1" x14ac:dyDescent="0.25">
      <c r="A26" s="73" t="s">
        <v>0</v>
      </c>
      <c r="B26" s="74"/>
      <c r="C26" s="74"/>
      <c r="D26" s="74"/>
      <c r="E26" s="74"/>
      <c r="F26" s="74"/>
      <c r="G26" s="74"/>
      <c r="H26" s="75"/>
    </row>
    <row r="27" spans="1:16" ht="30" x14ac:dyDescent="0.25">
      <c r="A27" s="115" t="s">
        <v>1</v>
      </c>
      <c r="B27" s="115" t="s">
        <v>2</v>
      </c>
      <c r="C27" s="115" t="s">
        <v>3</v>
      </c>
      <c r="D27" s="115" t="s">
        <v>4</v>
      </c>
      <c r="E27" s="28" t="s">
        <v>5</v>
      </c>
      <c r="F27" s="28" t="s">
        <v>7</v>
      </c>
      <c r="G27" s="28" t="s">
        <v>10</v>
      </c>
      <c r="H27" s="28" t="s">
        <v>12</v>
      </c>
    </row>
    <row r="28" spans="1:16" ht="23.25" customHeight="1" x14ac:dyDescent="0.25">
      <c r="A28" s="116"/>
      <c r="B28" s="116"/>
      <c r="C28" s="116"/>
      <c r="D28" s="116"/>
      <c r="E28" s="29" t="s">
        <v>6</v>
      </c>
      <c r="F28" s="29" t="s">
        <v>8</v>
      </c>
      <c r="G28" s="29" t="s">
        <v>11</v>
      </c>
      <c r="H28" s="57" t="s">
        <v>13</v>
      </c>
    </row>
    <row r="29" spans="1:16" ht="0.75" customHeight="1" x14ac:dyDescent="0.25">
      <c r="A29" s="117"/>
      <c r="B29" s="117"/>
      <c r="C29" s="117"/>
      <c r="D29" s="117"/>
      <c r="E29" s="31"/>
      <c r="F29" s="30" t="s">
        <v>9</v>
      </c>
      <c r="G29" s="31"/>
      <c r="H29" s="58"/>
    </row>
    <row r="30" spans="1:16" ht="138" customHeight="1" x14ac:dyDescent="0.25">
      <c r="A30" s="25">
        <v>1</v>
      </c>
      <c r="B30" s="26" t="s">
        <v>89</v>
      </c>
      <c r="C30" s="25">
        <v>22721</v>
      </c>
      <c r="D30" s="25" t="s">
        <v>14</v>
      </c>
      <c r="E30" s="25">
        <v>1</v>
      </c>
      <c r="F30" s="25">
        <v>6</v>
      </c>
      <c r="G30" s="27">
        <v>4000</v>
      </c>
      <c r="H30" s="59">
        <f>E30*F30*G30</f>
        <v>24000</v>
      </c>
      <c r="K30" s="55"/>
    </row>
    <row r="31" spans="1:16" ht="66" customHeight="1" x14ac:dyDescent="0.25">
      <c r="A31" s="32">
        <v>2</v>
      </c>
      <c r="B31" s="33" t="s">
        <v>88</v>
      </c>
      <c r="C31" s="32">
        <v>22721</v>
      </c>
      <c r="D31" s="32" t="s">
        <v>14</v>
      </c>
      <c r="E31" s="32">
        <v>1</v>
      </c>
      <c r="F31" s="32">
        <v>4</v>
      </c>
      <c r="G31" s="24">
        <v>1000</v>
      </c>
      <c r="H31" s="24">
        <f>E31*F31*G31</f>
        <v>4000</v>
      </c>
      <c r="K31" s="55"/>
    </row>
    <row r="32" spans="1:16" ht="24.75" customHeight="1" x14ac:dyDescent="0.25">
      <c r="A32" s="60" t="s">
        <v>15</v>
      </c>
      <c r="B32" s="61"/>
      <c r="C32" s="61"/>
      <c r="D32" s="61"/>
      <c r="E32" s="61"/>
      <c r="F32" s="61"/>
      <c r="G32" s="62"/>
      <c r="H32" s="34">
        <f>SUM(H30:H31)</f>
        <v>28000</v>
      </c>
      <c r="K32" s="56"/>
    </row>
    <row r="33" spans="1:11" ht="18.75" x14ac:dyDescent="0.25">
      <c r="A33" s="7"/>
    </row>
    <row r="34" spans="1:11" ht="18.75" x14ac:dyDescent="0.25">
      <c r="A34" s="7"/>
    </row>
    <row r="35" spans="1:11" ht="35.25" customHeight="1" x14ac:dyDescent="0.25">
      <c r="A35" s="73" t="s">
        <v>16</v>
      </c>
      <c r="B35" s="74"/>
      <c r="C35" s="74"/>
      <c r="D35" s="74"/>
      <c r="E35" s="74"/>
      <c r="F35" s="74"/>
      <c r="G35" s="74"/>
      <c r="H35" s="74"/>
      <c r="I35" s="75"/>
      <c r="K35" s="39"/>
    </row>
    <row r="36" spans="1:11" ht="45" customHeight="1" x14ac:dyDescent="0.25">
      <c r="A36" s="79" t="s">
        <v>1</v>
      </c>
      <c r="B36" s="79" t="s">
        <v>2</v>
      </c>
      <c r="C36" s="79" t="s">
        <v>17</v>
      </c>
      <c r="D36" s="79" t="s">
        <v>3</v>
      </c>
      <c r="E36" s="79" t="s">
        <v>4</v>
      </c>
      <c r="F36" s="1" t="s">
        <v>5</v>
      </c>
      <c r="G36" s="1" t="s">
        <v>18</v>
      </c>
      <c r="H36" s="1" t="s">
        <v>10</v>
      </c>
      <c r="I36" s="1" t="s">
        <v>12</v>
      </c>
      <c r="K36" s="39"/>
    </row>
    <row r="37" spans="1:11" ht="42" customHeight="1" x14ac:dyDescent="0.25">
      <c r="A37" s="81"/>
      <c r="B37" s="81"/>
      <c r="C37" s="81"/>
      <c r="D37" s="81"/>
      <c r="E37" s="81"/>
      <c r="F37" s="4" t="s">
        <v>6</v>
      </c>
      <c r="G37" s="4" t="s">
        <v>9</v>
      </c>
      <c r="H37" s="4" t="s">
        <v>11</v>
      </c>
      <c r="I37" s="4" t="s">
        <v>13</v>
      </c>
      <c r="K37" s="39"/>
    </row>
    <row r="38" spans="1:11" ht="115.5" customHeight="1" x14ac:dyDescent="0.25">
      <c r="A38" s="25">
        <v>3</v>
      </c>
      <c r="B38" s="26" t="s">
        <v>19</v>
      </c>
      <c r="C38" s="82" t="s">
        <v>20</v>
      </c>
      <c r="D38" s="25">
        <v>20460</v>
      </c>
      <c r="E38" s="25" t="s">
        <v>14</v>
      </c>
      <c r="F38" s="25">
        <v>1</v>
      </c>
      <c r="G38" s="25">
        <v>6</v>
      </c>
      <c r="H38" s="35">
        <v>65</v>
      </c>
      <c r="I38" s="35">
        <f t="shared" ref="I38:I47" si="0">F38*G38*H38</f>
        <v>390</v>
      </c>
      <c r="K38" s="39"/>
    </row>
    <row r="39" spans="1:11" ht="69" customHeight="1" x14ac:dyDescent="0.25">
      <c r="A39" s="5">
        <v>4</v>
      </c>
      <c r="B39" s="6" t="s">
        <v>90</v>
      </c>
      <c r="C39" s="83"/>
      <c r="D39" s="5">
        <v>20460</v>
      </c>
      <c r="E39" s="5" t="s">
        <v>14</v>
      </c>
      <c r="F39" s="5">
        <v>20</v>
      </c>
      <c r="G39" s="5">
        <v>6</v>
      </c>
      <c r="H39" s="21">
        <v>64.069999999999993</v>
      </c>
      <c r="I39" s="21">
        <f t="shared" si="0"/>
        <v>7688.4</v>
      </c>
      <c r="K39" s="39"/>
    </row>
    <row r="40" spans="1:11" ht="130.5" customHeight="1" x14ac:dyDescent="0.25">
      <c r="A40" s="25">
        <v>5</v>
      </c>
      <c r="B40" s="26" t="s">
        <v>91</v>
      </c>
      <c r="C40" s="83"/>
      <c r="D40" s="25">
        <v>20460</v>
      </c>
      <c r="E40" s="25" t="s">
        <v>14</v>
      </c>
      <c r="F40" s="25">
        <v>16</v>
      </c>
      <c r="G40" s="25">
        <v>6</v>
      </c>
      <c r="H40" s="35">
        <v>30</v>
      </c>
      <c r="I40" s="35">
        <f t="shared" si="0"/>
        <v>2880</v>
      </c>
      <c r="K40" s="39"/>
    </row>
    <row r="41" spans="1:11" ht="61.5" customHeight="1" x14ac:dyDescent="0.25">
      <c r="A41" s="5">
        <v>6</v>
      </c>
      <c r="B41" s="6" t="s">
        <v>92</v>
      </c>
      <c r="C41" s="83"/>
      <c r="D41" s="5">
        <v>20460</v>
      </c>
      <c r="E41" s="5" t="s">
        <v>14</v>
      </c>
      <c r="F41" s="5">
        <v>40</v>
      </c>
      <c r="G41" s="5">
        <v>6</v>
      </c>
      <c r="H41" s="21">
        <v>40</v>
      </c>
      <c r="I41" s="21">
        <f t="shared" si="0"/>
        <v>9600</v>
      </c>
      <c r="K41" s="39"/>
    </row>
    <row r="42" spans="1:11" ht="68.25" customHeight="1" x14ac:dyDescent="0.25">
      <c r="A42" s="25">
        <v>7</v>
      </c>
      <c r="B42" s="26" t="s">
        <v>93</v>
      </c>
      <c r="C42" s="83"/>
      <c r="D42" s="25">
        <v>4413</v>
      </c>
      <c r="E42" s="25" t="s">
        <v>14</v>
      </c>
      <c r="F42" s="25">
        <v>5</v>
      </c>
      <c r="G42" s="25">
        <v>6</v>
      </c>
      <c r="H42" s="35">
        <v>4.05</v>
      </c>
      <c r="I42" s="35">
        <f t="shared" si="0"/>
        <v>121.5</v>
      </c>
      <c r="K42" s="39"/>
    </row>
    <row r="43" spans="1:11" ht="48.75" customHeight="1" x14ac:dyDescent="0.25">
      <c r="A43" s="5">
        <v>8</v>
      </c>
      <c r="B43" s="6" t="s">
        <v>21</v>
      </c>
      <c r="C43" s="83"/>
      <c r="D43" s="5">
        <v>20460</v>
      </c>
      <c r="E43" s="5" t="s">
        <v>14</v>
      </c>
      <c r="F43" s="5">
        <v>1</v>
      </c>
      <c r="G43" s="5">
        <v>6</v>
      </c>
      <c r="H43" s="21">
        <v>100</v>
      </c>
      <c r="I43" s="21">
        <f t="shared" si="0"/>
        <v>600</v>
      </c>
      <c r="K43" s="39"/>
    </row>
    <row r="44" spans="1:11" ht="409.6" customHeight="1" x14ac:dyDescent="0.25">
      <c r="A44" s="25">
        <v>9</v>
      </c>
      <c r="B44" s="26" t="s">
        <v>22</v>
      </c>
      <c r="C44" s="83"/>
      <c r="D44" s="25">
        <v>26344</v>
      </c>
      <c r="E44" s="25" t="s">
        <v>14</v>
      </c>
      <c r="F44" s="25">
        <v>1</v>
      </c>
      <c r="G44" s="25">
        <v>6</v>
      </c>
      <c r="H44" s="35">
        <v>672.68</v>
      </c>
      <c r="I44" s="35">
        <f t="shared" si="0"/>
        <v>4036.08</v>
      </c>
      <c r="K44" s="39"/>
    </row>
    <row r="45" spans="1:11" ht="396.75" customHeight="1" x14ac:dyDescent="0.25">
      <c r="A45" s="5">
        <v>10</v>
      </c>
      <c r="B45" s="19" t="s">
        <v>23</v>
      </c>
      <c r="C45" s="83"/>
      <c r="D45" s="5">
        <v>27618</v>
      </c>
      <c r="E45" s="5" t="s">
        <v>14</v>
      </c>
      <c r="F45" s="5">
        <v>1</v>
      </c>
      <c r="G45" s="5">
        <v>6</v>
      </c>
      <c r="H45" s="21">
        <v>195.83</v>
      </c>
      <c r="I45" s="21">
        <f t="shared" si="0"/>
        <v>1174.98</v>
      </c>
      <c r="K45" s="39"/>
    </row>
    <row r="46" spans="1:11" ht="203.25" customHeight="1" x14ac:dyDescent="0.25">
      <c r="A46" s="25">
        <v>11</v>
      </c>
      <c r="B46" s="26" t="s">
        <v>94</v>
      </c>
      <c r="C46" s="83"/>
      <c r="D46" s="25">
        <v>13757</v>
      </c>
      <c r="E46" s="25" t="s">
        <v>14</v>
      </c>
      <c r="F46" s="25">
        <v>1</v>
      </c>
      <c r="G46" s="25">
        <v>6</v>
      </c>
      <c r="H46" s="35">
        <v>180</v>
      </c>
      <c r="I46" s="35">
        <f t="shared" si="0"/>
        <v>1080</v>
      </c>
      <c r="J46" s="38"/>
      <c r="K46" s="40"/>
    </row>
    <row r="47" spans="1:11" ht="23.25" customHeight="1" x14ac:dyDescent="0.25">
      <c r="A47" s="82">
        <v>12</v>
      </c>
      <c r="B47" s="103" t="s">
        <v>24</v>
      </c>
      <c r="C47" s="83"/>
      <c r="D47" s="82">
        <v>13757</v>
      </c>
      <c r="E47" s="82" t="s">
        <v>14</v>
      </c>
      <c r="F47" s="82">
        <v>1</v>
      </c>
      <c r="G47" s="82">
        <v>6</v>
      </c>
      <c r="H47" s="91">
        <v>120</v>
      </c>
      <c r="I47" s="91">
        <f t="shared" si="0"/>
        <v>720</v>
      </c>
      <c r="K47" s="123"/>
    </row>
    <row r="48" spans="1:11" ht="20.25" customHeight="1" x14ac:dyDescent="0.25">
      <c r="A48" s="83"/>
      <c r="B48" s="105"/>
      <c r="C48" s="83"/>
      <c r="D48" s="83"/>
      <c r="E48" s="83"/>
      <c r="F48" s="83"/>
      <c r="G48" s="83"/>
      <c r="H48" s="92"/>
      <c r="I48" s="92"/>
      <c r="K48" s="123"/>
    </row>
    <row r="49" spans="1:11" ht="14.25" customHeight="1" x14ac:dyDescent="0.25">
      <c r="A49" s="84"/>
      <c r="B49" s="104"/>
      <c r="C49" s="83"/>
      <c r="D49" s="84"/>
      <c r="E49" s="84"/>
      <c r="F49" s="84"/>
      <c r="G49" s="84"/>
      <c r="H49" s="93"/>
      <c r="I49" s="93"/>
      <c r="K49" s="123"/>
    </row>
    <row r="50" spans="1:11" ht="36" customHeight="1" x14ac:dyDescent="0.25">
      <c r="A50" s="85">
        <v>13</v>
      </c>
      <c r="B50" s="99" t="s">
        <v>25</v>
      </c>
      <c r="C50" s="83"/>
      <c r="D50" s="85">
        <v>13757</v>
      </c>
      <c r="E50" s="85" t="s">
        <v>14</v>
      </c>
      <c r="F50" s="85">
        <v>20</v>
      </c>
      <c r="G50" s="85">
        <v>6</v>
      </c>
      <c r="H50" s="88">
        <v>60</v>
      </c>
      <c r="I50" s="88">
        <f>F50*G50*H50</f>
        <v>7200</v>
      </c>
      <c r="K50" s="123"/>
    </row>
    <row r="51" spans="1:11" ht="20.25" customHeight="1" x14ac:dyDescent="0.25">
      <c r="A51" s="86"/>
      <c r="B51" s="106"/>
      <c r="C51" s="83"/>
      <c r="D51" s="86"/>
      <c r="E51" s="86"/>
      <c r="F51" s="86"/>
      <c r="G51" s="86"/>
      <c r="H51" s="89"/>
      <c r="I51" s="89"/>
      <c r="K51" s="123"/>
    </row>
    <row r="52" spans="1:11" ht="31.5" customHeight="1" x14ac:dyDescent="0.25">
      <c r="A52" s="87"/>
      <c r="B52" s="100"/>
      <c r="C52" s="83"/>
      <c r="D52" s="87"/>
      <c r="E52" s="87"/>
      <c r="F52" s="87"/>
      <c r="G52" s="87"/>
      <c r="H52" s="90"/>
      <c r="I52" s="90"/>
      <c r="K52" s="123"/>
    </row>
    <row r="53" spans="1:11" ht="57.75" customHeight="1" x14ac:dyDescent="0.25">
      <c r="A53" s="82">
        <v>14</v>
      </c>
      <c r="B53" s="103" t="s">
        <v>26</v>
      </c>
      <c r="C53" s="83"/>
      <c r="D53" s="82">
        <v>13757</v>
      </c>
      <c r="E53" s="82" t="s">
        <v>14</v>
      </c>
      <c r="F53" s="82">
        <v>2</v>
      </c>
      <c r="G53" s="82">
        <v>6</v>
      </c>
      <c r="H53" s="91">
        <v>80</v>
      </c>
      <c r="I53" s="91">
        <f>F53*G53*H53</f>
        <v>960</v>
      </c>
      <c r="K53" s="123"/>
    </row>
    <row r="54" spans="1:11" x14ac:dyDescent="0.25">
      <c r="A54" s="83"/>
      <c r="B54" s="105"/>
      <c r="C54" s="83"/>
      <c r="D54" s="83"/>
      <c r="E54" s="83"/>
      <c r="F54" s="83"/>
      <c r="G54" s="83"/>
      <c r="H54" s="92"/>
      <c r="I54" s="92"/>
      <c r="K54" s="123"/>
    </row>
    <row r="55" spans="1:11" ht="15.75" customHeight="1" x14ac:dyDescent="0.25">
      <c r="A55" s="84"/>
      <c r="B55" s="104"/>
      <c r="C55" s="83"/>
      <c r="D55" s="84"/>
      <c r="E55" s="84"/>
      <c r="F55" s="84"/>
      <c r="G55" s="84"/>
      <c r="H55" s="93"/>
      <c r="I55" s="93"/>
      <c r="K55" s="123"/>
    </row>
    <row r="56" spans="1:11" ht="197.25" customHeight="1" x14ac:dyDescent="0.25">
      <c r="A56" s="85">
        <v>15</v>
      </c>
      <c r="B56" s="99" t="s">
        <v>27</v>
      </c>
      <c r="C56" s="83"/>
      <c r="D56" s="85">
        <v>13757</v>
      </c>
      <c r="E56" s="85" t="s">
        <v>14</v>
      </c>
      <c r="F56" s="85">
        <v>1</v>
      </c>
      <c r="G56" s="85">
        <v>6</v>
      </c>
      <c r="H56" s="88">
        <v>630</v>
      </c>
      <c r="I56" s="88">
        <f>F56*G56*H56</f>
        <v>3780</v>
      </c>
      <c r="K56" s="123"/>
    </row>
    <row r="57" spans="1:11" x14ac:dyDescent="0.25">
      <c r="A57" s="86"/>
      <c r="B57" s="106"/>
      <c r="C57" s="83"/>
      <c r="D57" s="86"/>
      <c r="E57" s="86"/>
      <c r="F57" s="86"/>
      <c r="G57" s="86"/>
      <c r="H57" s="89"/>
      <c r="I57" s="89"/>
      <c r="K57" s="123"/>
    </row>
    <row r="58" spans="1:11" ht="33" customHeight="1" x14ac:dyDescent="0.25">
      <c r="A58" s="87"/>
      <c r="B58" s="100"/>
      <c r="C58" s="83"/>
      <c r="D58" s="87"/>
      <c r="E58" s="87"/>
      <c r="F58" s="87"/>
      <c r="G58" s="87"/>
      <c r="H58" s="90"/>
      <c r="I58" s="90"/>
      <c r="K58" s="123"/>
    </row>
    <row r="59" spans="1:11" ht="21.75" customHeight="1" x14ac:dyDescent="0.25">
      <c r="A59" s="82">
        <v>16</v>
      </c>
      <c r="B59" s="103" t="s">
        <v>28</v>
      </c>
      <c r="C59" s="83"/>
      <c r="D59" s="82">
        <v>13757</v>
      </c>
      <c r="E59" s="82" t="s">
        <v>14</v>
      </c>
      <c r="F59" s="82">
        <v>1</v>
      </c>
      <c r="G59" s="82">
        <v>6</v>
      </c>
      <c r="H59" s="91">
        <v>450</v>
      </c>
      <c r="I59" s="91">
        <f>F59*G59*H59</f>
        <v>2700</v>
      </c>
      <c r="K59" s="123"/>
    </row>
    <row r="60" spans="1:11" x14ac:dyDescent="0.25">
      <c r="A60" s="83"/>
      <c r="B60" s="105"/>
      <c r="C60" s="83"/>
      <c r="D60" s="83"/>
      <c r="E60" s="83"/>
      <c r="F60" s="83"/>
      <c r="G60" s="83"/>
      <c r="H60" s="92"/>
      <c r="I60" s="92"/>
      <c r="K60" s="123"/>
    </row>
    <row r="61" spans="1:11" ht="15.75" customHeight="1" x14ac:dyDescent="0.25">
      <c r="A61" s="84"/>
      <c r="B61" s="104"/>
      <c r="C61" s="83"/>
      <c r="D61" s="84"/>
      <c r="E61" s="84"/>
      <c r="F61" s="84"/>
      <c r="G61" s="84"/>
      <c r="H61" s="93"/>
      <c r="I61" s="93"/>
      <c r="K61" s="123"/>
    </row>
    <row r="62" spans="1:11" ht="201.75" customHeight="1" x14ac:dyDescent="0.25">
      <c r="A62" s="25">
        <v>17</v>
      </c>
      <c r="B62" s="26" t="s">
        <v>29</v>
      </c>
      <c r="C62" s="83"/>
      <c r="D62" s="25">
        <v>27405</v>
      </c>
      <c r="E62" s="25" t="s">
        <v>14</v>
      </c>
      <c r="F62" s="25">
        <v>1</v>
      </c>
      <c r="G62" s="25">
        <v>6</v>
      </c>
      <c r="H62" s="35">
        <v>120</v>
      </c>
      <c r="I62" s="35">
        <f>F62*G62*H62</f>
        <v>720</v>
      </c>
      <c r="K62" s="39"/>
    </row>
    <row r="63" spans="1:11" ht="105" customHeight="1" x14ac:dyDescent="0.25">
      <c r="A63" s="5">
        <v>18</v>
      </c>
      <c r="B63" s="6" t="s">
        <v>30</v>
      </c>
      <c r="C63" s="83"/>
      <c r="D63" s="5">
        <v>26344</v>
      </c>
      <c r="E63" s="5" t="s">
        <v>14</v>
      </c>
      <c r="F63" s="5">
        <v>1</v>
      </c>
      <c r="G63" s="5">
        <v>6</v>
      </c>
      <c r="H63" s="21">
        <v>212.47</v>
      </c>
      <c r="I63" s="21">
        <f>F63*G63*H63</f>
        <v>1274.82</v>
      </c>
      <c r="K63" s="39"/>
    </row>
    <row r="64" spans="1:11" ht="30.75" customHeight="1" x14ac:dyDescent="0.25">
      <c r="A64" s="85">
        <v>19</v>
      </c>
      <c r="B64" s="99" t="s">
        <v>31</v>
      </c>
      <c r="C64" s="83"/>
      <c r="D64" s="85">
        <v>13757</v>
      </c>
      <c r="E64" s="85" t="s">
        <v>14</v>
      </c>
      <c r="F64" s="85">
        <v>1</v>
      </c>
      <c r="G64" s="85">
        <v>6</v>
      </c>
      <c r="H64" s="88">
        <v>130</v>
      </c>
      <c r="I64" s="88">
        <f>F64*G64*H64</f>
        <v>780</v>
      </c>
      <c r="K64" s="123"/>
    </row>
    <row r="65" spans="1:11" x14ac:dyDescent="0.25">
      <c r="A65" s="87"/>
      <c r="B65" s="100"/>
      <c r="C65" s="83"/>
      <c r="D65" s="87"/>
      <c r="E65" s="87"/>
      <c r="F65" s="87"/>
      <c r="G65" s="87"/>
      <c r="H65" s="90"/>
      <c r="I65" s="90"/>
      <c r="K65" s="123"/>
    </row>
    <row r="66" spans="1:11" ht="36" customHeight="1" x14ac:dyDescent="0.25">
      <c r="A66" s="82">
        <v>20</v>
      </c>
      <c r="B66" s="103" t="s">
        <v>32</v>
      </c>
      <c r="C66" s="83"/>
      <c r="D66" s="82">
        <v>13757</v>
      </c>
      <c r="E66" s="82" t="s">
        <v>14</v>
      </c>
      <c r="F66" s="82">
        <v>25</v>
      </c>
      <c r="G66" s="82">
        <v>6</v>
      </c>
      <c r="H66" s="91">
        <v>12.25</v>
      </c>
      <c r="I66" s="91">
        <f>F66*G66*H66</f>
        <v>1837.5</v>
      </c>
      <c r="K66" s="39"/>
    </row>
    <row r="67" spans="1:11" x14ac:dyDescent="0.25">
      <c r="A67" s="84"/>
      <c r="B67" s="104"/>
      <c r="C67" s="83"/>
      <c r="D67" s="84"/>
      <c r="E67" s="84"/>
      <c r="F67" s="84"/>
      <c r="G67" s="84"/>
      <c r="H67" s="93"/>
      <c r="I67" s="93"/>
      <c r="K67" s="39"/>
    </row>
    <row r="68" spans="1:11" ht="36" customHeight="1" x14ac:dyDescent="0.25">
      <c r="A68" s="85">
        <v>21</v>
      </c>
      <c r="B68" s="99" t="s">
        <v>95</v>
      </c>
      <c r="C68" s="83"/>
      <c r="D68" s="85">
        <v>30003</v>
      </c>
      <c r="E68" s="85" t="s">
        <v>14</v>
      </c>
      <c r="F68" s="85">
        <v>8</v>
      </c>
      <c r="G68" s="85">
        <v>6</v>
      </c>
      <c r="H68" s="88">
        <v>27.06</v>
      </c>
      <c r="I68" s="88">
        <f>F68*G68*H68</f>
        <v>1298.8799999999999</v>
      </c>
      <c r="K68" s="123"/>
    </row>
    <row r="69" spans="1:11" x14ac:dyDescent="0.25">
      <c r="A69" s="87"/>
      <c r="B69" s="100"/>
      <c r="C69" s="83"/>
      <c r="D69" s="87"/>
      <c r="E69" s="87"/>
      <c r="F69" s="87"/>
      <c r="G69" s="87"/>
      <c r="H69" s="90"/>
      <c r="I69" s="90"/>
      <c r="K69" s="123"/>
    </row>
    <row r="70" spans="1:11" ht="57" customHeight="1" x14ac:dyDescent="0.25">
      <c r="A70" s="5">
        <v>22</v>
      </c>
      <c r="B70" s="6" t="s">
        <v>96</v>
      </c>
      <c r="C70" s="84"/>
      <c r="D70" s="5">
        <v>4413</v>
      </c>
      <c r="E70" s="5" t="s">
        <v>14</v>
      </c>
      <c r="F70" s="5">
        <v>10</v>
      </c>
      <c r="G70" s="5">
        <v>6</v>
      </c>
      <c r="H70" s="21">
        <v>1.58</v>
      </c>
      <c r="I70" s="21">
        <f>F70*G70*H70</f>
        <v>94.800000000000011</v>
      </c>
      <c r="K70" s="39"/>
    </row>
    <row r="71" spans="1:11" ht="21" customHeight="1" x14ac:dyDescent="0.25">
      <c r="A71" s="85">
        <v>23</v>
      </c>
      <c r="B71" s="99" t="s">
        <v>33</v>
      </c>
      <c r="C71" s="82" t="s">
        <v>34</v>
      </c>
      <c r="D71" s="101">
        <v>20460</v>
      </c>
      <c r="E71" s="85" t="s">
        <v>14</v>
      </c>
      <c r="F71" s="85">
        <v>1</v>
      </c>
      <c r="G71" s="85">
        <v>4</v>
      </c>
      <c r="H71" s="88">
        <v>65</v>
      </c>
      <c r="I71" s="88">
        <f>F71*G71*H71</f>
        <v>260</v>
      </c>
      <c r="K71" s="123"/>
    </row>
    <row r="72" spans="1:11" ht="15" customHeight="1" x14ac:dyDescent="0.25">
      <c r="A72" s="87"/>
      <c r="B72" s="100"/>
      <c r="C72" s="83"/>
      <c r="D72" s="102"/>
      <c r="E72" s="87"/>
      <c r="F72" s="87"/>
      <c r="G72" s="87"/>
      <c r="H72" s="90"/>
      <c r="I72" s="90"/>
      <c r="K72" s="123"/>
    </row>
    <row r="73" spans="1:11" ht="36.75" customHeight="1" x14ac:dyDescent="0.25">
      <c r="A73" s="5">
        <v>24</v>
      </c>
      <c r="B73" s="6" t="s">
        <v>97</v>
      </c>
      <c r="C73" s="83"/>
      <c r="D73" s="5">
        <v>20460</v>
      </c>
      <c r="E73" s="5" t="s">
        <v>14</v>
      </c>
      <c r="F73" s="5">
        <v>10</v>
      </c>
      <c r="G73" s="5">
        <v>4</v>
      </c>
      <c r="H73" s="21">
        <v>40</v>
      </c>
      <c r="I73" s="21">
        <f>F73*G73*H73</f>
        <v>1600</v>
      </c>
      <c r="K73" s="39"/>
    </row>
    <row r="74" spans="1:11" ht="340.5" customHeight="1" x14ac:dyDescent="0.25">
      <c r="A74" s="25">
        <v>25</v>
      </c>
      <c r="B74" s="26" t="s">
        <v>35</v>
      </c>
      <c r="C74" s="84"/>
      <c r="D74" s="25">
        <v>26344</v>
      </c>
      <c r="E74" s="25" t="s">
        <v>14</v>
      </c>
      <c r="F74" s="25">
        <v>1</v>
      </c>
      <c r="G74" s="25">
        <v>4</v>
      </c>
      <c r="H74" s="35">
        <v>212.47</v>
      </c>
      <c r="I74" s="35">
        <f>F74*G74*H74</f>
        <v>849.88</v>
      </c>
      <c r="K74" s="39"/>
    </row>
    <row r="75" spans="1:11" ht="41.25" customHeight="1" x14ac:dyDescent="0.25">
      <c r="A75" s="94" t="s">
        <v>78</v>
      </c>
      <c r="B75" s="95"/>
      <c r="C75" s="95"/>
      <c r="D75" s="95"/>
      <c r="E75" s="95"/>
      <c r="F75" s="95"/>
      <c r="G75" s="95"/>
      <c r="H75" s="96"/>
      <c r="I75" s="20">
        <f>SUM(I38:I74)</f>
        <v>51646.840000000004</v>
      </c>
      <c r="K75" s="41"/>
    </row>
    <row r="76" spans="1:11" ht="18.75" x14ac:dyDescent="0.25">
      <c r="A76" s="7"/>
    </row>
    <row r="77" spans="1:11" ht="18.75" x14ac:dyDescent="0.25">
      <c r="A77" s="7"/>
    </row>
    <row r="78" spans="1:11" ht="42.75" customHeight="1" x14ac:dyDescent="0.25">
      <c r="A78" s="73" t="s">
        <v>36</v>
      </c>
      <c r="B78" s="74"/>
      <c r="C78" s="74"/>
      <c r="D78" s="74"/>
      <c r="E78" s="74"/>
      <c r="F78" s="74"/>
      <c r="G78" s="74"/>
      <c r="H78" s="74"/>
      <c r="I78" s="75"/>
    </row>
    <row r="79" spans="1:11" ht="60" x14ac:dyDescent="0.25">
      <c r="A79" s="76" t="s">
        <v>1</v>
      </c>
      <c r="B79" s="79" t="s">
        <v>2</v>
      </c>
      <c r="C79" s="79" t="s">
        <v>37</v>
      </c>
      <c r="D79" s="79" t="s">
        <v>3</v>
      </c>
      <c r="E79" s="79" t="s">
        <v>4</v>
      </c>
      <c r="F79" s="1" t="s">
        <v>38</v>
      </c>
      <c r="G79" s="1" t="s">
        <v>18</v>
      </c>
      <c r="H79" s="1" t="s">
        <v>10</v>
      </c>
      <c r="I79" s="1" t="s">
        <v>12</v>
      </c>
    </row>
    <row r="80" spans="1:11" x14ac:dyDescent="0.25">
      <c r="A80" s="78"/>
      <c r="B80" s="81"/>
      <c r="C80" s="81"/>
      <c r="D80" s="81"/>
      <c r="E80" s="81"/>
      <c r="F80" s="4" t="s">
        <v>6</v>
      </c>
      <c r="G80" s="4" t="s">
        <v>9</v>
      </c>
      <c r="H80" s="4" t="s">
        <v>11</v>
      </c>
      <c r="I80" s="4" t="s">
        <v>13</v>
      </c>
    </row>
    <row r="81" spans="1:11" ht="72" customHeight="1" x14ac:dyDescent="0.25">
      <c r="A81" s="85">
        <v>26</v>
      </c>
      <c r="B81" s="99" t="s">
        <v>98</v>
      </c>
      <c r="C81" s="36" t="s">
        <v>41</v>
      </c>
      <c r="D81" s="85">
        <v>24996</v>
      </c>
      <c r="E81" s="85" t="s">
        <v>14</v>
      </c>
      <c r="F81" s="85">
        <v>1</v>
      </c>
      <c r="G81" s="85">
        <v>6</v>
      </c>
      <c r="H81" s="88">
        <v>250</v>
      </c>
      <c r="I81" s="88">
        <f>F81*G81*H81</f>
        <v>1500</v>
      </c>
      <c r="K81" s="124"/>
    </row>
    <row r="82" spans="1:11" ht="14.25" customHeight="1" x14ac:dyDescent="0.25">
      <c r="A82" s="86"/>
      <c r="B82" s="106"/>
      <c r="C82" s="37" t="s">
        <v>40</v>
      </c>
      <c r="D82" s="86"/>
      <c r="E82" s="86"/>
      <c r="F82" s="86"/>
      <c r="G82" s="86"/>
      <c r="H82" s="89"/>
      <c r="I82" s="89"/>
      <c r="K82" s="124"/>
    </row>
    <row r="83" spans="1:11" ht="36.75" customHeight="1" x14ac:dyDescent="0.25">
      <c r="A83" s="98"/>
      <c r="B83" s="106"/>
      <c r="C83" s="44" t="s">
        <v>101</v>
      </c>
      <c r="D83" s="87"/>
      <c r="E83" s="87"/>
      <c r="F83" s="87"/>
      <c r="G83" s="87"/>
      <c r="H83" s="90"/>
      <c r="I83" s="90"/>
      <c r="K83" s="124"/>
    </row>
    <row r="84" spans="1:11" ht="81" customHeight="1" x14ac:dyDescent="0.25">
      <c r="A84" s="82">
        <v>27</v>
      </c>
      <c r="B84" s="103" t="s">
        <v>99</v>
      </c>
      <c r="C84" s="8" t="s">
        <v>39</v>
      </c>
      <c r="D84" s="82">
        <v>24996</v>
      </c>
      <c r="E84" s="82" t="s">
        <v>14</v>
      </c>
      <c r="F84" s="82">
        <v>1</v>
      </c>
      <c r="G84" s="82">
        <v>5</v>
      </c>
      <c r="H84" s="91">
        <v>230</v>
      </c>
      <c r="I84" s="91">
        <f>F84*G84*H84</f>
        <v>1150</v>
      </c>
      <c r="K84" s="42"/>
    </row>
    <row r="85" spans="1:11" ht="22.5" customHeight="1" x14ac:dyDescent="0.25">
      <c r="A85" s="83"/>
      <c r="B85" s="105"/>
      <c r="C85" s="9" t="s">
        <v>40</v>
      </c>
      <c r="D85" s="83"/>
      <c r="E85" s="83"/>
      <c r="F85" s="83"/>
      <c r="G85" s="83"/>
      <c r="H85" s="92"/>
      <c r="I85" s="92"/>
      <c r="K85" s="42"/>
    </row>
    <row r="86" spans="1:11" ht="30" x14ac:dyDescent="0.25">
      <c r="A86" s="97"/>
      <c r="B86" s="105"/>
      <c r="C86" s="10" t="s">
        <v>102</v>
      </c>
      <c r="D86" s="84"/>
      <c r="E86" s="84"/>
      <c r="F86" s="84"/>
      <c r="G86" s="84"/>
      <c r="H86" s="93"/>
      <c r="I86" s="93"/>
      <c r="K86" s="42"/>
    </row>
    <row r="87" spans="1:11" ht="80.25" customHeight="1" x14ac:dyDescent="0.25">
      <c r="A87" s="85">
        <v>28</v>
      </c>
      <c r="B87" s="99" t="s">
        <v>100</v>
      </c>
      <c r="C87" s="36" t="s">
        <v>41</v>
      </c>
      <c r="D87" s="85">
        <v>24996</v>
      </c>
      <c r="E87" s="85" t="s">
        <v>14</v>
      </c>
      <c r="F87" s="85">
        <v>1</v>
      </c>
      <c r="G87" s="85">
        <v>6</v>
      </c>
      <c r="H87" s="88">
        <v>150</v>
      </c>
      <c r="I87" s="88">
        <f>F87*G87*H87</f>
        <v>900</v>
      </c>
      <c r="K87" s="124"/>
    </row>
    <row r="88" spans="1:11" ht="33.75" customHeight="1" x14ac:dyDescent="0.25">
      <c r="A88" s="86"/>
      <c r="B88" s="106"/>
      <c r="C88" s="37" t="s">
        <v>40</v>
      </c>
      <c r="D88" s="86"/>
      <c r="E88" s="86"/>
      <c r="F88" s="86"/>
      <c r="G88" s="86"/>
      <c r="H88" s="89"/>
      <c r="I88" s="89"/>
      <c r="K88" s="124"/>
    </row>
    <row r="89" spans="1:11" ht="46.5" customHeight="1" x14ac:dyDescent="0.25">
      <c r="A89" s="98"/>
      <c r="B89" s="106"/>
      <c r="C89" s="44" t="s">
        <v>103</v>
      </c>
      <c r="D89" s="87"/>
      <c r="E89" s="87"/>
      <c r="F89" s="87"/>
      <c r="G89" s="87"/>
      <c r="H89" s="90"/>
      <c r="I89" s="90"/>
      <c r="K89" s="124"/>
    </row>
    <row r="90" spans="1:11" ht="30.75" customHeight="1" x14ac:dyDescent="0.25">
      <c r="A90" s="94" t="s">
        <v>79</v>
      </c>
      <c r="B90" s="95"/>
      <c r="C90" s="95"/>
      <c r="D90" s="95"/>
      <c r="E90" s="95"/>
      <c r="F90" s="95"/>
      <c r="G90" s="95"/>
      <c r="H90" s="96"/>
      <c r="I90" s="20">
        <f>SUM(I81:I89)</f>
        <v>3550</v>
      </c>
      <c r="K90" s="43"/>
    </row>
    <row r="91" spans="1:11" ht="18.75" x14ac:dyDescent="0.25">
      <c r="A91" s="7"/>
    </row>
    <row r="92" spans="1:11" ht="18.75" x14ac:dyDescent="0.25">
      <c r="A92" s="7"/>
    </row>
    <row r="93" spans="1:11" ht="39" customHeight="1" x14ac:dyDescent="0.25">
      <c r="A93" s="73" t="s">
        <v>42</v>
      </c>
      <c r="B93" s="74"/>
      <c r="C93" s="74"/>
      <c r="D93" s="74"/>
      <c r="E93" s="74"/>
      <c r="F93" s="74"/>
      <c r="G93" s="74"/>
      <c r="H93" s="74"/>
      <c r="I93" s="75"/>
    </row>
    <row r="94" spans="1:11" ht="60" x14ac:dyDescent="0.25">
      <c r="A94" s="76" t="s">
        <v>1</v>
      </c>
      <c r="B94" s="79" t="s">
        <v>2</v>
      </c>
      <c r="C94" s="79" t="s">
        <v>3</v>
      </c>
      <c r="D94" s="79" t="s">
        <v>4</v>
      </c>
      <c r="E94" s="1" t="s">
        <v>43</v>
      </c>
      <c r="F94" s="1" t="s">
        <v>7</v>
      </c>
      <c r="G94" s="1" t="s">
        <v>44</v>
      </c>
      <c r="H94" s="1" t="s">
        <v>10</v>
      </c>
      <c r="I94" s="1" t="s">
        <v>12</v>
      </c>
    </row>
    <row r="95" spans="1:11" ht="26.25" customHeight="1" x14ac:dyDescent="0.25">
      <c r="A95" s="78"/>
      <c r="B95" s="81"/>
      <c r="C95" s="81"/>
      <c r="D95" s="81"/>
      <c r="E95" s="4" t="s">
        <v>6</v>
      </c>
      <c r="F95" s="4" t="s">
        <v>9</v>
      </c>
      <c r="G95" s="4" t="s">
        <v>45</v>
      </c>
      <c r="H95" s="4" t="s">
        <v>46</v>
      </c>
      <c r="I95" s="4" t="s">
        <v>47</v>
      </c>
    </row>
    <row r="96" spans="1:11" ht="60" customHeight="1" x14ac:dyDescent="0.25">
      <c r="A96" s="25">
        <v>29</v>
      </c>
      <c r="B96" s="26" t="s">
        <v>104</v>
      </c>
      <c r="C96" s="25">
        <v>3697</v>
      </c>
      <c r="D96" s="25" t="s">
        <v>48</v>
      </c>
      <c r="E96" s="25">
        <v>4</v>
      </c>
      <c r="F96" s="25">
        <v>60</v>
      </c>
      <c r="G96" s="25">
        <v>240</v>
      </c>
      <c r="H96" s="35">
        <v>36</v>
      </c>
      <c r="I96" s="35">
        <f>G96*H96</f>
        <v>8640</v>
      </c>
      <c r="K96" s="42"/>
    </row>
    <row r="97" spans="1:16" ht="48" customHeight="1" x14ac:dyDescent="0.25">
      <c r="A97" s="5">
        <v>30</v>
      </c>
      <c r="B97" s="6" t="s">
        <v>105</v>
      </c>
      <c r="C97" s="5">
        <v>3697</v>
      </c>
      <c r="D97" s="5" t="s">
        <v>49</v>
      </c>
      <c r="E97" s="5">
        <v>1</v>
      </c>
      <c r="F97" s="5">
        <v>13</v>
      </c>
      <c r="G97" s="5">
        <v>13</v>
      </c>
      <c r="H97" s="21">
        <v>11.41</v>
      </c>
      <c r="I97" s="21">
        <f t="shared" ref="I97:I98" si="1">G97*H97</f>
        <v>148.33000000000001</v>
      </c>
      <c r="K97" s="42"/>
    </row>
    <row r="98" spans="1:16" ht="78" customHeight="1" x14ac:dyDescent="0.25">
      <c r="A98" s="25">
        <v>31</v>
      </c>
      <c r="B98" s="26" t="s">
        <v>106</v>
      </c>
      <c r="C98" s="25">
        <v>3697</v>
      </c>
      <c r="D98" s="25" t="s">
        <v>50</v>
      </c>
      <c r="E98" s="25">
        <v>1</v>
      </c>
      <c r="F98" s="25">
        <v>18</v>
      </c>
      <c r="G98" s="25">
        <v>18</v>
      </c>
      <c r="H98" s="35">
        <v>20</v>
      </c>
      <c r="I98" s="35">
        <f t="shared" si="1"/>
        <v>360</v>
      </c>
      <c r="K98" s="42"/>
    </row>
    <row r="99" spans="1:16" ht="34.5" customHeight="1" x14ac:dyDescent="0.25">
      <c r="A99" s="70" t="s">
        <v>51</v>
      </c>
      <c r="B99" s="71"/>
      <c r="C99" s="71"/>
      <c r="D99" s="71"/>
      <c r="E99" s="71"/>
      <c r="F99" s="71"/>
      <c r="G99" s="71"/>
      <c r="H99" s="72"/>
      <c r="I99" s="20">
        <f>SUM(I96:I98)</f>
        <v>9148.33</v>
      </c>
      <c r="K99" s="43"/>
    </row>
    <row r="100" spans="1:16" x14ac:dyDescent="0.25">
      <c r="K100" s="22"/>
    </row>
    <row r="101" spans="1:16" ht="18.75" x14ac:dyDescent="0.25">
      <c r="A101" s="11"/>
    </row>
    <row r="103" spans="1:16" ht="42" customHeight="1" x14ac:dyDescent="0.25">
      <c r="A103" s="125" t="s">
        <v>52</v>
      </c>
      <c r="B103" s="125"/>
      <c r="C103" s="125"/>
      <c r="D103" s="125"/>
      <c r="E103" s="125"/>
      <c r="F103" s="125"/>
      <c r="G103" s="125"/>
      <c r="H103" s="125"/>
      <c r="I103" s="23"/>
      <c r="J103" s="23"/>
      <c r="K103" s="23"/>
      <c r="L103" s="23"/>
      <c r="M103" s="23"/>
      <c r="N103" s="23"/>
      <c r="O103" s="23"/>
      <c r="P103" s="23"/>
    </row>
    <row r="104" spans="1:16" ht="18.75" x14ac:dyDescent="0.25">
      <c r="A104" s="7"/>
    </row>
    <row r="105" spans="1:16" ht="35.25" customHeight="1" x14ac:dyDescent="0.25">
      <c r="A105" s="73" t="s">
        <v>53</v>
      </c>
      <c r="B105" s="74"/>
      <c r="C105" s="74"/>
      <c r="D105" s="74"/>
      <c r="E105" s="74"/>
      <c r="F105" s="74"/>
      <c r="G105" s="74"/>
      <c r="H105" s="75"/>
    </row>
    <row r="106" spans="1:16" ht="30" x14ac:dyDescent="0.25">
      <c r="A106" s="76" t="s">
        <v>1</v>
      </c>
      <c r="B106" s="79" t="s">
        <v>2</v>
      </c>
      <c r="C106" s="79" t="s">
        <v>3</v>
      </c>
      <c r="D106" s="79" t="s">
        <v>54</v>
      </c>
      <c r="E106" s="1" t="s">
        <v>5</v>
      </c>
      <c r="F106" s="1" t="s">
        <v>56</v>
      </c>
      <c r="G106" s="1" t="s">
        <v>10</v>
      </c>
      <c r="H106" s="1" t="s">
        <v>12</v>
      </c>
    </row>
    <row r="107" spans="1:16" x14ac:dyDescent="0.25">
      <c r="A107" s="77"/>
      <c r="B107" s="80"/>
      <c r="C107" s="80"/>
      <c r="D107" s="80"/>
      <c r="E107" s="2" t="s">
        <v>55</v>
      </c>
      <c r="F107" s="2" t="s">
        <v>9</v>
      </c>
      <c r="G107" s="2" t="s">
        <v>11</v>
      </c>
      <c r="H107" s="2" t="s">
        <v>57</v>
      </c>
    </row>
    <row r="108" spans="1:16" ht="30.75" customHeight="1" x14ac:dyDescent="0.25">
      <c r="A108" s="78"/>
      <c r="B108" s="81"/>
      <c r="C108" s="81"/>
      <c r="D108" s="81"/>
      <c r="E108" s="4" t="s">
        <v>6</v>
      </c>
      <c r="F108" s="3"/>
      <c r="G108" s="3"/>
      <c r="H108" s="3"/>
    </row>
    <row r="109" spans="1:16" ht="163.5" customHeight="1" x14ac:dyDescent="0.25">
      <c r="A109" s="25">
        <v>35</v>
      </c>
      <c r="B109" s="26" t="s">
        <v>107</v>
      </c>
      <c r="C109" s="25">
        <v>25089</v>
      </c>
      <c r="D109" s="25" t="s">
        <v>58</v>
      </c>
      <c r="E109" s="25">
        <v>1</v>
      </c>
      <c r="F109" s="25">
        <v>5</v>
      </c>
      <c r="G109" s="35">
        <v>780</v>
      </c>
      <c r="H109" s="35">
        <f>E109*F109*G109</f>
        <v>3900</v>
      </c>
      <c r="K109" s="48"/>
    </row>
    <row r="110" spans="1:16" ht="129" customHeight="1" x14ac:dyDescent="0.25">
      <c r="A110" s="5">
        <v>36</v>
      </c>
      <c r="B110" s="6" t="s">
        <v>108</v>
      </c>
      <c r="C110" s="5">
        <v>25089</v>
      </c>
      <c r="D110" s="5" t="s">
        <v>58</v>
      </c>
      <c r="E110" s="5">
        <v>1</v>
      </c>
      <c r="F110" s="5">
        <v>6</v>
      </c>
      <c r="G110" s="21">
        <v>500</v>
      </c>
      <c r="H110" s="21">
        <f>E110*F110*G110</f>
        <v>3000</v>
      </c>
      <c r="K110" s="48"/>
    </row>
    <row r="111" spans="1:16" ht="44.25" customHeight="1" x14ac:dyDescent="0.25">
      <c r="A111" s="60" t="s">
        <v>59</v>
      </c>
      <c r="B111" s="61"/>
      <c r="C111" s="61"/>
      <c r="D111" s="61"/>
      <c r="E111" s="61"/>
      <c r="F111" s="61"/>
      <c r="G111" s="62"/>
      <c r="H111" s="34">
        <f>H109+H110</f>
        <v>6900</v>
      </c>
      <c r="K111" s="49"/>
    </row>
    <row r="113" spans="1:3" ht="18.75" x14ac:dyDescent="0.25">
      <c r="A113" s="11"/>
    </row>
    <row r="115" spans="1:3" ht="56.25" customHeight="1" x14ac:dyDescent="0.25">
      <c r="A115" s="60" t="s">
        <v>60</v>
      </c>
      <c r="B115" s="61"/>
      <c r="C115" s="62"/>
    </row>
    <row r="116" spans="1:3" ht="15.75" x14ac:dyDescent="0.25">
      <c r="A116" s="50" t="s">
        <v>61</v>
      </c>
      <c r="B116" s="50" t="s">
        <v>62</v>
      </c>
      <c r="C116" s="50" t="s">
        <v>63</v>
      </c>
    </row>
    <row r="117" spans="1:3" ht="26.25" customHeight="1" x14ac:dyDescent="0.25">
      <c r="A117" s="63">
        <v>1</v>
      </c>
      <c r="B117" s="46" t="s">
        <v>64</v>
      </c>
      <c r="C117" s="47">
        <f>H32</f>
        <v>28000</v>
      </c>
    </row>
    <row r="118" spans="1:3" ht="29.25" customHeight="1" x14ac:dyDescent="0.25">
      <c r="A118" s="64"/>
      <c r="B118" s="51" t="s">
        <v>65</v>
      </c>
      <c r="C118" s="52">
        <f>I75</f>
        <v>51646.840000000004</v>
      </c>
    </row>
    <row r="119" spans="1:3" ht="26.25" customHeight="1" x14ac:dyDescent="0.25">
      <c r="A119" s="64"/>
      <c r="B119" s="46" t="s">
        <v>66</v>
      </c>
      <c r="C119" s="47">
        <f>I90</f>
        <v>3550</v>
      </c>
    </row>
    <row r="120" spans="1:3" ht="27" customHeight="1" x14ac:dyDescent="0.25">
      <c r="A120" s="65"/>
      <c r="B120" s="51" t="s">
        <v>67</v>
      </c>
      <c r="C120" s="52">
        <f>I99</f>
        <v>9148.33</v>
      </c>
    </row>
    <row r="121" spans="1:3" ht="36.75" customHeight="1" x14ac:dyDescent="0.25">
      <c r="A121" s="60" t="s">
        <v>68</v>
      </c>
      <c r="B121" s="62"/>
      <c r="C121" s="34">
        <f>SUM(C117:C120)</f>
        <v>92345.17</v>
      </c>
    </row>
    <row r="122" spans="1:3" ht="26.25" customHeight="1" x14ac:dyDescent="0.25">
      <c r="A122" s="50" t="s">
        <v>61</v>
      </c>
      <c r="B122" s="50" t="s">
        <v>62</v>
      </c>
      <c r="C122" s="50" t="s">
        <v>63</v>
      </c>
    </row>
    <row r="123" spans="1:3" ht="31.5" customHeight="1" x14ac:dyDescent="0.25">
      <c r="A123" s="45">
        <v>2</v>
      </c>
      <c r="B123" s="46" t="s">
        <v>69</v>
      </c>
      <c r="C123" s="47">
        <f>H111</f>
        <v>6900</v>
      </c>
    </row>
    <row r="124" spans="1:3" ht="41.25" customHeight="1" x14ac:dyDescent="0.25">
      <c r="A124" s="66" t="s">
        <v>70</v>
      </c>
      <c r="B124" s="67"/>
      <c r="C124" s="53">
        <f>H111</f>
        <v>6900</v>
      </c>
    </row>
    <row r="125" spans="1:3" ht="51.75" customHeight="1" x14ac:dyDescent="0.25">
      <c r="A125" s="68" t="s">
        <v>71</v>
      </c>
      <c r="B125" s="69"/>
      <c r="C125" s="54">
        <f>C121+C124</f>
        <v>99245.17</v>
      </c>
    </row>
    <row r="126" spans="1:3" ht="18.75" x14ac:dyDescent="0.25">
      <c r="A126" s="12"/>
    </row>
  </sheetData>
  <mergeCells count="161">
    <mergeCell ref="K64:K65"/>
    <mergeCell ref="K68:K69"/>
    <mergeCell ref="K71:K72"/>
    <mergeCell ref="K81:K83"/>
    <mergeCell ref="K87:K89"/>
    <mergeCell ref="A103:H103"/>
    <mergeCell ref="D53:D55"/>
    <mergeCell ref="D47:D49"/>
    <mergeCell ref="D50:D52"/>
    <mergeCell ref="D56:D58"/>
    <mergeCell ref="D59:D61"/>
    <mergeCell ref="K47:K49"/>
    <mergeCell ref="K50:K52"/>
    <mergeCell ref="K53:K55"/>
    <mergeCell ref="K56:K58"/>
    <mergeCell ref="K59:K61"/>
    <mergeCell ref="F47:F49"/>
    <mergeCell ref="A1:P1"/>
    <mergeCell ref="A4:P4"/>
    <mergeCell ref="A5:P5"/>
    <mergeCell ref="A6:P6"/>
    <mergeCell ref="A27:A29"/>
    <mergeCell ref="B27:B29"/>
    <mergeCell ref="C27:C29"/>
    <mergeCell ref="D27:D29"/>
    <mergeCell ref="A32:G32"/>
    <mergeCell ref="A7:P7"/>
    <mergeCell ref="A8:P8"/>
    <mergeCell ref="A9:P9"/>
    <mergeCell ref="A10:P10"/>
    <mergeCell ref="A11:P11"/>
    <mergeCell ref="A13:P13"/>
    <mergeCell ref="A26:H26"/>
    <mergeCell ref="A35:I35"/>
    <mergeCell ref="A16:P16"/>
    <mergeCell ref="A18:P18"/>
    <mergeCell ref="A20:P20"/>
    <mergeCell ref="A23:P23"/>
    <mergeCell ref="H50:H52"/>
    <mergeCell ref="I50:I52"/>
    <mergeCell ref="I53:I55"/>
    <mergeCell ref="A56:A58"/>
    <mergeCell ref="B56:B58"/>
    <mergeCell ref="G56:G58"/>
    <mergeCell ref="G53:G55"/>
    <mergeCell ref="H53:H55"/>
    <mergeCell ref="I56:I58"/>
    <mergeCell ref="A22:P22"/>
    <mergeCell ref="A36:A37"/>
    <mergeCell ref="B36:B37"/>
    <mergeCell ref="C36:C37"/>
    <mergeCell ref="D36:D37"/>
    <mergeCell ref="E36:E37"/>
    <mergeCell ref="A59:A61"/>
    <mergeCell ref="B59:B61"/>
    <mergeCell ref="B87:B89"/>
    <mergeCell ref="D87:D89"/>
    <mergeCell ref="E87:E89"/>
    <mergeCell ref="B81:B83"/>
    <mergeCell ref="D81:D83"/>
    <mergeCell ref="E81:E83"/>
    <mergeCell ref="B84:B86"/>
    <mergeCell ref="D84:D86"/>
    <mergeCell ref="E84:E86"/>
    <mergeCell ref="A81:A83"/>
    <mergeCell ref="F64:F65"/>
    <mergeCell ref="A53:A55"/>
    <mergeCell ref="B53:B55"/>
    <mergeCell ref="E53:E55"/>
    <mergeCell ref="F53:F55"/>
    <mergeCell ref="E59:E61"/>
    <mergeCell ref="F59:F61"/>
    <mergeCell ref="H68:H69"/>
    <mergeCell ref="I68:I69"/>
    <mergeCell ref="C38:C70"/>
    <mergeCell ref="A47:A49"/>
    <mergeCell ref="B47:B49"/>
    <mergeCell ref="E47:E49"/>
    <mergeCell ref="G64:G65"/>
    <mergeCell ref="H64:H65"/>
    <mergeCell ref="H56:H58"/>
    <mergeCell ref="G47:G49"/>
    <mergeCell ref="H47:H49"/>
    <mergeCell ref="I47:I49"/>
    <mergeCell ref="A50:A52"/>
    <mergeCell ref="B50:B52"/>
    <mergeCell ref="E50:E52"/>
    <mergeCell ref="F50:F52"/>
    <mergeCell ref="G50:G52"/>
    <mergeCell ref="G59:G61"/>
    <mergeCell ref="H59:H61"/>
    <mergeCell ref="I59:I61"/>
    <mergeCell ref="E56:E58"/>
    <mergeCell ref="F56:F58"/>
    <mergeCell ref="A68:A69"/>
    <mergeCell ref="B68:B69"/>
    <mergeCell ref="D68:D69"/>
    <mergeCell ref="E68:E69"/>
    <mergeCell ref="F68:F69"/>
    <mergeCell ref="G68:G69"/>
    <mergeCell ref="I64:I65"/>
    <mergeCell ref="A66:A67"/>
    <mergeCell ref="B66:B67"/>
    <mergeCell ref="D66:D67"/>
    <mergeCell ref="E66:E67"/>
    <mergeCell ref="F66:F67"/>
    <mergeCell ref="G66:G67"/>
    <mergeCell ref="H66:H67"/>
    <mergeCell ref="I66:I67"/>
    <mergeCell ref="A64:A65"/>
    <mergeCell ref="B64:B65"/>
    <mergeCell ref="D64:D65"/>
    <mergeCell ref="E64:E65"/>
    <mergeCell ref="G71:G72"/>
    <mergeCell ref="H71:H72"/>
    <mergeCell ref="I71:I72"/>
    <mergeCell ref="A75:H75"/>
    <mergeCell ref="A78:I78"/>
    <mergeCell ref="A79:A80"/>
    <mergeCell ref="B79:B80"/>
    <mergeCell ref="C79:C80"/>
    <mergeCell ref="D79:D80"/>
    <mergeCell ref="E79:E80"/>
    <mergeCell ref="A71:A72"/>
    <mergeCell ref="B71:B72"/>
    <mergeCell ref="C71:C74"/>
    <mergeCell ref="D71:D72"/>
    <mergeCell ref="E71:E72"/>
    <mergeCell ref="F71:F72"/>
    <mergeCell ref="F84:F86"/>
    <mergeCell ref="G84:G86"/>
    <mergeCell ref="F81:F83"/>
    <mergeCell ref="G81:G83"/>
    <mergeCell ref="H81:H83"/>
    <mergeCell ref="H84:H86"/>
    <mergeCell ref="I84:I86"/>
    <mergeCell ref="I81:I83"/>
    <mergeCell ref="A111:G111"/>
    <mergeCell ref="A90:H90"/>
    <mergeCell ref="A93:I93"/>
    <mergeCell ref="A94:A95"/>
    <mergeCell ref="B94:B95"/>
    <mergeCell ref="C94:C95"/>
    <mergeCell ref="D94:D95"/>
    <mergeCell ref="F87:F89"/>
    <mergeCell ref="G87:G89"/>
    <mergeCell ref="H87:H89"/>
    <mergeCell ref="I87:I89"/>
    <mergeCell ref="A84:A86"/>
    <mergeCell ref="A87:A89"/>
    <mergeCell ref="A115:C115"/>
    <mergeCell ref="A117:A120"/>
    <mergeCell ref="A121:B121"/>
    <mergeCell ref="A124:B124"/>
    <mergeCell ref="A125:B125"/>
    <mergeCell ref="A99:H99"/>
    <mergeCell ref="A105:H105"/>
    <mergeCell ref="A106:A108"/>
    <mergeCell ref="B106:B108"/>
    <mergeCell ref="C106:C108"/>
    <mergeCell ref="D106:D108"/>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8</vt:i4>
      </vt:variant>
    </vt:vector>
  </HeadingPairs>
  <TitlesOfParts>
    <vt:vector size="9" baseType="lpstr">
      <vt:lpstr>Planilha1</vt:lpstr>
      <vt:lpstr>Planilha1!RefPro_8Yn6sYLJHSNnBtEN</vt:lpstr>
      <vt:lpstr>Planilha1!RefPro_ARKwLD6a4NA5tmd8</vt:lpstr>
      <vt:lpstr>Planilha1!RefPro_bdkenZTwdFVYZjgn</vt:lpstr>
      <vt:lpstr>Planilha1!RefPro_bM3QoXAewu0EzMmM</vt:lpstr>
      <vt:lpstr>Planilha1!RefPro_cMrNAer3Vt4FrT3c</vt:lpstr>
      <vt:lpstr>Planilha1!RefPro_dOIeLbzTxoBcwL97</vt:lpstr>
      <vt:lpstr>Planilha1!RefPro_EIR7dSXxlCxh5zFu</vt:lpstr>
      <vt:lpstr>Planilha1!RefPro_rMrtmwgGR3a6EY4I</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Tereza Souza Mendes</cp:lastModifiedBy>
  <dcterms:created xsi:type="dcterms:W3CDTF">2024-03-11T12:40:16Z</dcterms:created>
  <dcterms:modified xsi:type="dcterms:W3CDTF">2024-07-02T12:39:05Z</dcterms:modified>
</cp:coreProperties>
</file>