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PL\2024\PROCESSOS ADMINISTRATIVOS\772023-79 - CFTV PARA O MuNEAN\1. Edital do Pregão Eletrônico nº 90.025-2024\"/>
    </mc:Choice>
  </mc:AlternateContent>
  <xr:revisionPtr revIDLastSave="0" documentId="13_ncr:1_{C78ABAA5-4D8B-4FA0-9B86-59E3C7689D56}" xr6:coauthVersionLast="47" xr6:coauthVersionMax="47" xr10:uidLastSave="{00000000-0000-0000-0000-000000000000}"/>
  <bookViews>
    <workbookView xWindow="-120" yWindow="-120" windowWidth="21840" windowHeight="13020" xr2:uid="{E46F52DE-14F6-4E42-A9E9-B4D82BE5B841}"/>
  </bookViews>
  <sheets>
    <sheet name="Planilha1" sheetId="1" r:id="rId1"/>
  </sheets>
  <definedNames>
    <definedName name="RefPro_8Yn6sYLJHSNnBtEN" localSheetId="0">Planilha1!$A$9</definedName>
    <definedName name="RefPro_ARKwLD6a4NA5tmd8" localSheetId="0">Planilha1!$A$4</definedName>
    <definedName name="RefPro_bdkenZTwdFVYZjgn" localSheetId="0">Planilha1!#REF!</definedName>
    <definedName name="RefPro_bM3QoXAewu0EzMmM" localSheetId="0">Planilha1!$A$5</definedName>
    <definedName name="RefPro_cMrNAer3Vt4FrT3c" localSheetId="0">Planilha1!$A$6</definedName>
    <definedName name="RefPro_dOIeLbzTxoBcwL97" localSheetId="0">Planilha1!$A$7</definedName>
    <definedName name="RefPro_EIR7dSXxlCxh5zFu" localSheetId="0">Planilha1!$A$10</definedName>
    <definedName name="RefPro_rMrtmwgGR3a6EY4I" localSheetId="0">Planilha1!$A$8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1" l="1"/>
  <c r="K34" i="1"/>
  <c r="J34" i="1"/>
  <c r="K31" i="1"/>
  <c r="J31" i="1"/>
  <c r="K35" i="1"/>
  <c r="K33" i="1"/>
  <c r="J33" i="1"/>
  <c r="I33" i="1"/>
  <c r="K32" i="1"/>
  <c r="K22" i="1"/>
  <c r="K30" i="1"/>
  <c r="J22" i="1"/>
  <c r="J26" i="1"/>
  <c r="J30" i="1"/>
  <c r="I21" i="1"/>
  <c r="K21" i="1" s="1"/>
  <c r="I22" i="1"/>
  <c r="I23" i="1"/>
  <c r="K23" i="1" s="1"/>
  <c r="I24" i="1"/>
  <c r="K24" i="1" s="1"/>
  <c r="I25" i="1"/>
  <c r="K25" i="1" s="1"/>
  <c r="I26" i="1"/>
  <c r="K26" i="1" s="1"/>
  <c r="I27" i="1"/>
  <c r="J27" i="1" s="1"/>
  <c r="I28" i="1"/>
  <c r="K28" i="1" s="1"/>
  <c r="I29" i="1"/>
  <c r="K29" i="1" s="1"/>
  <c r="I30" i="1"/>
  <c r="I20" i="1"/>
  <c r="K20" i="1" s="1"/>
  <c r="I19" i="1"/>
  <c r="K19" i="1" s="1"/>
  <c r="I18" i="1"/>
  <c r="J18" i="1" s="1"/>
  <c r="I17" i="1"/>
  <c r="K17" i="1" s="1"/>
  <c r="I16" i="1"/>
  <c r="K16" i="1" s="1"/>
  <c r="I15" i="1"/>
  <c r="K15" i="1" s="1"/>
  <c r="I14" i="1"/>
  <c r="K14" i="1" s="1"/>
  <c r="K27" i="1" l="1"/>
  <c r="J23" i="1"/>
  <c r="J14" i="1"/>
  <c r="K18" i="1"/>
  <c r="J15" i="1"/>
  <c r="J28" i="1"/>
  <c r="J24" i="1"/>
  <c r="J20" i="1"/>
  <c r="J16" i="1"/>
  <c r="J19" i="1"/>
  <c r="J29" i="1"/>
  <c r="J25" i="1"/>
  <c r="J21" i="1"/>
  <c r="J17" i="1"/>
</calcChain>
</file>

<file path=xl/sharedStrings.xml><?xml version="1.0" encoding="utf-8"?>
<sst xmlns="http://schemas.openxmlformats.org/spreadsheetml/2006/main" count="71" uniqueCount="51">
  <si>
    <t>ANEXO II - ORÇAMENTO ESTIMATIVO</t>
  </si>
  <si>
    <t>ITEM</t>
  </si>
  <si>
    <t>CATSER</t>
  </si>
  <si>
    <t>1. A proponente deverá preencher todos os itens Modelo de Proposta de Preços, Anexo III do Edital, os valores máximos estimado da contratação estão indicados nas tabelas abaixo.</t>
  </si>
  <si>
    <t>2. Nos valores propostos estarão inclusos todos os custos operacionais, encargos previdenciários, trabalhistas, tributários, comerciais e quaisquer outros que incidam direta ou indiretamente na execução do objeto.</t>
  </si>
  <si>
    <t>3. Os serviços deverão ser realizados conforme o Termo de Referência, que contém a descrição detalhada.</t>
  </si>
  <si>
    <t>4. Não serão aceitos valores superiores aos descritos nas tabelas abaixo.</t>
  </si>
  <si>
    <t>5. Se houver indícios de inexequibilidade da proposta de preço, ou em caso da necessidade de esclarecimentos complementares, poderão ser efetuadas diligências, para que a empresa comprove a exequibilidade da proposta.</t>
  </si>
  <si>
    <t>6. Quando da etapa de lances, deve-se observar que os percentuais de redução, em relação ao valor inicial, das propostas dos licitantes e dos lances ofertados sobre o valor total do grupo deverão ser transpostos linearmente para todos os itens que compõem a planilha de preços do licitante.</t>
  </si>
  <si>
    <t>7. Os preços deverão ser expressos em moeda corrente nacional (Real) com no máximo 02 (duas) casas decimais.</t>
  </si>
  <si>
    <t>ESPECIFICAÇÃO DOS ITENS MÍNIMOS QUE DEVEM COMPOR O SISTEMA DE SEGURANÇA</t>
  </si>
  <si>
    <t>Unidade de Medida</t>
  </si>
  <si>
    <t>Quantidade Estimada dos itens (A)</t>
  </si>
  <si>
    <t>Quantidade de Meses (B)</t>
  </si>
  <si>
    <t>Valor Unitário (Mensal) (C)</t>
  </si>
  <si>
    <t>(R$)</t>
  </si>
  <si>
    <t>Valor Total (Mensal)</t>
  </si>
  <si>
    <t>(D)=(A)*(C)</t>
  </si>
  <si>
    <t>Valor Total Anual (12 meses)</t>
  </si>
  <si>
    <t>(E) = (D)*12</t>
  </si>
  <si>
    <t>Valor Total (48 meses)</t>
  </si>
  <si>
    <t>(F)=(D)*(B)</t>
  </si>
  <si>
    <t>Câmera com infravermelho tipo dome</t>
  </si>
  <si>
    <t>Und.</t>
  </si>
  <si>
    <t>Câmera varifocal com infravermelho tipo bullet</t>
  </si>
  <si>
    <t>Fonte para as câmeras</t>
  </si>
  <si>
    <t>Gravador digital de vídeo Tribido 16 canais</t>
  </si>
  <si>
    <t>Gravador digital de vídeo Tribido 4 canais</t>
  </si>
  <si>
    <t>HD</t>
  </si>
  <si>
    <t>Balun Passivo</t>
  </si>
  <si>
    <t>Filtro de linha</t>
  </si>
  <si>
    <t>Rack de pé</t>
  </si>
  <si>
    <t>Nobreak 3000VA</t>
  </si>
  <si>
    <t>Central de Alarme</t>
  </si>
  <si>
    <t>Bateria para Central de Alarme</t>
  </si>
  <si>
    <t>Transceptor sem fio</t>
  </si>
  <si>
    <t>Sensor de presença sem fio</t>
  </si>
  <si>
    <t>Sensor de fumaça sem fio</t>
  </si>
  <si>
    <t>Sirene eletrônica</t>
  </si>
  <si>
    <t>Sistema de backup GRPS</t>
  </si>
  <si>
    <t>Instalação de todos os equipamentos (itens 1 a 17) que compõem o sistema de segurança eletrônica</t>
  </si>
  <si>
    <t>Serviço</t>
  </si>
  <si>
    <t>Pagamento Único</t>
  </si>
  <si>
    <t>-</t>
  </si>
  <si>
    <t>TOTAL GRUPO 1 (R$)</t>
  </si>
  <si>
    <t>Manter cobertura do serviço de vigilância eletrônica por meio de monitoramento 24 (vinte e quatro) horas por dia, sem interrupção de continuidade, através de central de monitoramento da Contratada</t>
  </si>
  <si>
    <t>TOTAL GRUPO 2 (R$)</t>
  </si>
  <si>
    <t>TOTAL GLOBAL ESTIMADO DA CONTRATAÇÃO (GRUPO 1 + GRUPO 2) (R$)</t>
  </si>
  <si>
    <t>*Observação: O Valor Total Anual referente ao Grupo 1 reflete apenas o primeiro ano da contratação. Para os anos subsequentes, não deve-se considerar na somatória o valor referente ao item 18, tendo em vista que trata-se de pagamento único.</t>
  </si>
  <si>
    <r>
      <t xml:space="preserve">GRUPO 1 </t>
    </r>
    <r>
      <rPr>
        <u/>
        <sz val="12"/>
        <color rgb="FF000000"/>
        <rFont val="Calibri"/>
        <family val="2"/>
      </rPr>
      <t>Locação </t>
    </r>
    <r>
      <rPr>
        <sz val="12"/>
        <color rgb="FF000000"/>
        <rFont val="Calibri"/>
        <family val="2"/>
      </rPr>
      <t>com </t>
    </r>
    <r>
      <rPr>
        <u/>
        <sz val="12"/>
        <color rgb="FF000000"/>
        <rFont val="Calibri"/>
        <family val="2"/>
      </rPr>
      <t>Manutenção </t>
    </r>
    <r>
      <rPr>
        <sz val="12"/>
        <color rgb="FF000000"/>
        <rFont val="Calibri"/>
        <family val="2"/>
      </rPr>
      <t>Preventiva e Corretiva e </t>
    </r>
    <r>
      <rPr>
        <u/>
        <sz val="12"/>
        <color rgb="FF000000"/>
        <rFont val="Calibri"/>
        <family val="2"/>
      </rPr>
      <t>Instalação</t>
    </r>
  </si>
  <si>
    <r>
      <t xml:space="preserve">GRUPO 2                                                    </t>
    </r>
    <r>
      <rPr>
        <u/>
        <sz val="12"/>
        <color rgb="FF000000"/>
        <rFont val="Calibri"/>
        <family val="2"/>
      </rPr>
      <t>Vigilância Eletrônica</t>
    </r>
    <r>
      <rPr>
        <sz val="12"/>
        <color rgb="FF000000"/>
        <rFont val="Calibri"/>
        <family val="2"/>
      </rPr>
      <t> Monitorada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</si>
</sst>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u/>
      <sz val="12"/>
      <color rgb="FF000000"/>
      <name val="Calibri"/>
      <family val="2"/>
    </font>
    <font>
      <b/>
      <sz val="14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BBBBB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AAAAAA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646464"/>
      </top>
      <bottom/>
      <diagonal/>
    </border>
    <border>
      <left style="thin">
        <color rgb="FF000000"/>
      </left>
      <right style="thin">
        <color rgb="FF000000"/>
      </right>
      <top style="thin">
        <color rgb="FF646464"/>
      </top>
      <bottom/>
      <diagonal/>
    </border>
    <border>
      <left style="thin">
        <color rgb="FF000000"/>
      </left>
      <right style="thin">
        <color rgb="FF646464"/>
      </right>
      <top style="thin">
        <color rgb="FF646464"/>
      </top>
      <bottom/>
      <diagonal/>
    </border>
    <border>
      <left style="thin">
        <color rgb="FF6464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646464"/>
      </right>
      <top/>
      <bottom/>
      <diagonal/>
    </border>
    <border>
      <left style="thin">
        <color rgb="FF000000"/>
      </left>
      <right style="thin">
        <color rgb="FF646464"/>
      </right>
      <top/>
      <bottom style="thin">
        <color rgb="FF000000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/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/>
      <diagonal/>
    </border>
    <border>
      <left style="thin">
        <color rgb="FF646464"/>
      </left>
      <right/>
      <top style="thin">
        <color rgb="FF000000"/>
      </top>
      <bottom style="thin">
        <color rgb="FF646464"/>
      </bottom>
      <diagonal/>
    </border>
    <border>
      <left/>
      <right/>
      <top style="thin">
        <color rgb="FF000000"/>
      </top>
      <bottom style="thin">
        <color rgb="FF646464"/>
      </bottom>
      <diagonal/>
    </border>
    <border>
      <left/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646464"/>
      </bottom>
      <diagonal/>
    </border>
    <border>
      <left/>
      <right/>
      <top style="thin">
        <color rgb="FF6464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4" xfId="0" applyBorder="1"/>
    <xf numFmtId="0" fontId="1" fillId="0" borderId="0" xfId="0" applyFont="1" applyAlignment="1">
      <alignment horizontal="justify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4" fillId="3" borderId="14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6" fillId="0" borderId="2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9237F-077B-4451-BEF7-A8719A24A9B7}">
  <dimension ref="A1:K181"/>
  <sheetViews>
    <sheetView tabSelected="1" zoomScale="69" zoomScaleNormal="69" workbookViewId="0">
      <selection sqref="A1:I1"/>
    </sheetView>
  </sheetViews>
  <sheetFormatPr defaultRowHeight="15" x14ac:dyDescent="0.25"/>
  <cols>
    <col min="1" max="1" width="35.42578125" style="1" customWidth="1"/>
    <col min="2" max="2" width="15.5703125" customWidth="1"/>
    <col min="3" max="3" width="64.42578125" customWidth="1"/>
    <col min="4" max="4" width="22.7109375" customWidth="1"/>
    <col min="5" max="5" width="24.7109375" customWidth="1"/>
    <col min="6" max="6" width="20.5703125" customWidth="1"/>
    <col min="7" max="7" width="24.140625" customWidth="1"/>
    <col min="8" max="8" width="19.140625" customWidth="1"/>
    <col min="9" max="9" width="22" customWidth="1"/>
    <col min="10" max="10" width="21.28515625" customWidth="1"/>
    <col min="11" max="11" width="18.28515625" customWidth="1"/>
  </cols>
  <sheetData>
    <row r="1" spans="1:11" ht="47.2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11" ht="18.75" x14ac:dyDescent="0.25">
      <c r="A2" s="2"/>
    </row>
    <row r="3" spans="1:11" ht="18.75" x14ac:dyDescent="0.25">
      <c r="A3" s="2"/>
    </row>
    <row r="4" spans="1:11" ht="31.5" customHeight="1" x14ac:dyDescent="0.25">
      <c r="A4" s="21" t="s">
        <v>3</v>
      </c>
      <c r="B4" s="21"/>
      <c r="C4" s="21"/>
      <c r="D4" s="21"/>
      <c r="E4" s="21"/>
      <c r="F4" s="21"/>
      <c r="G4" s="21"/>
      <c r="H4" s="21"/>
      <c r="I4" s="21"/>
    </row>
    <row r="5" spans="1:11" ht="39.75" customHeight="1" x14ac:dyDescent="0.25">
      <c r="A5" s="21" t="s">
        <v>4</v>
      </c>
      <c r="B5" s="21"/>
      <c r="C5" s="21"/>
      <c r="D5" s="21"/>
      <c r="E5" s="21"/>
      <c r="F5" s="21"/>
      <c r="G5" s="21"/>
      <c r="H5" s="21"/>
      <c r="I5" s="21"/>
    </row>
    <row r="6" spans="1:11" ht="30.75" customHeight="1" x14ac:dyDescent="0.25">
      <c r="A6" s="21" t="s">
        <v>5</v>
      </c>
      <c r="B6" s="21"/>
      <c r="C6" s="21"/>
      <c r="D6" s="21"/>
      <c r="E6" s="21"/>
      <c r="F6" s="21"/>
      <c r="G6" s="21"/>
      <c r="H6" s="21"/>
      <c r="I6" s="21"/>
    </row>
    <row r="7" spans="1:11" ht="25.5" customHeight="1" x14ac:dyDescent="0.25">
      <c r="A7" s="23" t="s">
        <v>6</v>
      </c>
      <c r="B7" s="23"/>
      <c r="C7" s="23"/>
      <c r="D7" s="23"/>
      <c r="E7" s="23"/>
      <c r="F7" s="23"/>
      <c r="G7" s="23"/>
      <c r="H7" s="23"/>
      <c r="I7" s="23"/>
    </row>
    <row r="8" spans="1:11" ht="42" customHeight="1" x14ac:dyDescent="0.25">
      <c r="A8" s="21" t="s">
        <v>7</v>
      </c>
      <c r="B8" s="21"/>
      <c r="C8" s="21"/>
      <c r="D8" s="21"/>
      <c r="E8" s="21"/>
      <c r="F8" s="21"/>
      <c r="G8" s="21"/>
      <c r="H8" s="21"/>
      <c r="I8" s="21"/>
    </row>
    <row r="9" spans="1:11" ht="47.25" customHeight="1" x14ac:dyDescent="0.25">
      <c r="A9" s="21" t="s">
        <v>8</v>
      </c>
      <c r="B9" s="21"/>
      <c r="C9" s="21"/>
      <c r="D9" s="21"/>
      <c r="E9" s="21"/>
      <c r="F9" s="21"/>
      <c r="G9" s="21"/>
      <c r="H9" s="21"/>
      <c r="I9" s="21"/>
    </row>
    <row r="10" spans="1:11" ht="39" customHeight="1" x14ac:dyDescent="0.25">
      <c r="A10" s="21" t="s">
        <v>9</v>
      </c>
      <c r="B10" s="21"/>
      <c r="C10" s="21"/>
      <c r="D10" s="21"/>
      <c r="E10" s="21"/>
      <c r="F10" s="21"/>
      <c r="G10" s="21"/>
      <c r="H10" s="21"/>
      <c r="I10" s="21"/>
    </row>
    <row r="11" spans="1:11" ht="39" customHeight="1" x14ac:dyDescent="0.25">
      <c r="A11" s="33" t="s">
        <v>49</v>
      </c>
      <c r="B11" s="24" t="s">
        <v>1</v>
      </c>
      <c r="C11" s="24" t="s">
        <v>10</v>
      </c>
      <c r="D11" s="24" t="s">
        <v>2</v>
      </c>
      <c r="E11" s="24" t="s">
        <v>11</v>
      </c>
      <c r="F11" s="24" t="s">
        <v>12</v>
      </c>
      <c r="G11" s="24" t="s">
        <v>13</v>
      </c>
      <c r="H11" s="9" t="s">
        <v>14</v>
      </c>
      <c r="I11" s="9" t="s">
        <v>16</v>
      </c>
      <c r="J11" s="9" t="s">
        <v>18</v>
      </c>
      <c r="K11" s="10" t="s">
        <v>20</v>
      </c>
    </row>
    <row r="12" spans="1:11" ht="31.5" customHeight="1" x14ac:dyDescent="0.25">
      <c r="A12" s="34"/>
      <c r="B12" s="25"/>
      <c r="C12" s="25"/>
      <c r="D12" s="25"/>
      <c r="E12" s="25"/>
      <c r="F12" s="25"/>
      <c r="G12" s="25"/>
      <c r="H12" s="3" t="s">
        <v>15</v>
      </c>
      <c r="I12" s="3" t="s">
        <v>17</v>
      </c>
      <c r="J12" s="3" t="s">
        <v>19</v>
      </c>
      <c r="K12" s="11" t="s">
        <v>21</v>
      </c>
    </row>
    <row r="13" spans="1:11" ht="45" customHeight="1" x14ac:dyDescent="0.25">
      <c r="A13" s="34"/>
      <c r="B13" s="26"/>
      <c r="C13" s="26"/>
      <c r="D13" s="26"/>
      <c r="E13" s="26"/>
      <c r="F13" s="26"/>
      <c r="G13" s="26"/>
      <c r="H13" s="4"/>
      <c r="I13" s="5" t="s">
        <v>15</v>
      </c>
      <c r="J13" s="5" t="s">
        <v>15</v>
      </c>
      <c r="K13" s="12" t="s">
        <v>15</v>
      </c>
    </row>
    <row r="14" spans="1:11" ht="15.75" x14ac:dyDescent="0.25">
      <c r="A14" s="34"/>
      <c r="B14" s="6">
        <v>1</v>
      </c>
      <c r="C14" s="6" t="s">
        <v>22</v>
      </c>
      <c r="D14" s="6">
        <v>19151</v>
      </c>
      <c r="E14" s="6" t="s">
        <v>23</v>
      </c>
      <c r="F14" s="6">
        <v>15</v>
      </c>
      <c r="G14" s="6">
        <v>48</v>
      </c>
      <c r="H14" s="6">
        <v>42.33</v>
      </c>
      <c r="I14" s="6">
        <f t="shared" ref="I14:I20" si="0">F14*H14</f>
        <v>634.94999999999993</v>
      </c>
      <c r="J14" s="7">
        <f>I14*12</f>
        <v>7619.4</v>
      </c>
      <c r="K14" s="13">
        <f>I14*G14</f>
        <v>30477.599999999999</v>
      </c>
    </row>
    <row r="15" spans="1:11" ht="39.75" customHeight="1" x14ac:dyDescent="0.25">
      <c r="A15" s="34"/>
      <c r="B15" s="6">
        <v>2</v>
      </c>
      <c r="C15" s="6" t="s">
        <v>24</v>
      </c>
      <c r="D15" s="6">
        <v>19151</v>
      </c>
      <c r="E15" s="6" t="s">
        <v>23</v>
      </c>
      <c r="F15" s="6">
        <v>2</v>
      </c>
      <c r="G15" s="6">
        <v>48</v>
      </c>
      <c r="H15" s="6">
        <v>32</v>
      </c>
      <c r="I15" s="16">
        <f t="shared" si="0"/>
        <v>64</v>
      </c>
      <c r="J15" s="7">
        <f t="shared" ref="J15:J30" si="1">I15*12</f>
        <v>768</v>
      </c>
      <c r="K15" s="13">
        <f t="shared" ref="K15:K30" si="2">I15*G15</f>
        <v>3072</v>
      </c>
    </row>
    <row r="16" spans="1:11" ht="15.75" x14ac:dyDescent="0.25">
      <c r="A16" s="34"/>
      <c r="B16" s="6">
        <v>3</v>
      </c>
      <c r="C16" s="6" t="s">
        <v>25</v>
      </c>
      <c r="D16" s="6">
        <v>19151</v>
      </c>
      <c r="E16" s="6" t="s">
        <v>23</v>
      </c>
      <c r="F16" s="6">
        <v>17</v>
      </c>
      <c r="G16" s="6">
        <v>48</v>
      </c>
      <c r="H16" s="17">
        <v>10</v>
      </c>
      <c r="I16" s="19">
        <f t="shared" si="0"/>
        <v>170</v>
      </c>
      <c r="J16" s="7">
        <f t="shared" si="1"/>
        <v>2040</v>
      </c>
      <c r="K16" s="13">
        <f t="shared" si="2"/>
        <v>8160</v>
      </c>
    </row>
    <row r="17" spans="1:11" ht="33.75" customHeight="1" x14ac:dyDescent="0.25">
      <c r="A17" s="34"/>
      <c r="B17" s="6">
        <v>4</v>
      </c>
      <c r="C17" s="6" t="s">
        <v>26</v>
      </c>
      <c r="D17" s="6">
        <v>19151</v>
      </c>
      <c r="E17" s="6" t="s">
        <v>23</v>
      </c>
      <c r="F17" s="6">
        <v>1</v>
      </c>
      <c r="G17" s="6">
        <v>48</v>
      </c>
      <c r="H17" s="6">
        <v>113</v>
      </c>
      <c r="I17" s="18">
        <f t="shared" si="0"/>
        <v>113</v>
      </c>
      <c r="J17" s="7">
        <f t="shared" si="1"/>
        <v>1356</v>
      </c>
      <c r="K17" s="13">
        <f t="shared" si="2"/>
        <v>5424</v>
      </c>
    </row>
    <row r="18" spans="1:11" ht="15.75" x14ac:dyDescent="0.25">
      <c r="A18" s="34"/>
      <c r="B18" s="6">
        <v>5</v>
      </c>
      <c r="C18" s="6" t="s">
        <v>27</v>
      </c>
      <c r="D18" s="6">
        <v>19151</v>
      </c>
      <c r="E18" s="6" t="s">
        <v>23</v>
      </c>
      <c r="F18" s="6">
        <v>1</v>
      </c>
      <c r="G18" s="6">
        <v>48</v>
      </c>
      <c r="H18" s="6">
        <v>55</v>
      </c>
      <c r="I18" s="6">
        <f t="shared" si="0"/>
        <v>55</v>
      </c>
      <c r="J18" s="7">
        <f t="shared" si="1"/>
        <v>660</v>
      </c>
      <c r="K18" s="13">
        <f t="shared" si="2"/>
        <v>2640</v>
      </c>
    </row>
    <row r="19" spans="1:11" ht="33.75" customHeight="1" x14ac:dyDescent="0.25">
      <c r="A19" s="34"/>
      <c r="B19" s="6">
        <v>6</v>
      </c>
      <c r="C19" s="6" t="s">
        <v>28</v>
      </c>
      <c r="D19" s="6">
        <v>19151</v>
      </c>
      <c r="E19" s="6" t="s">
        <v>23</v>
      </c>
      <c r="F19" s="6">
        <v>2</v>
      </c>
      <c r="G19" s="6">
        <v>48</v>
      </c>
      <c r="H19" s="6">
        <v>29.67</v>
      </c>
      <c r="I19" s="6">
        <f t="shared" si="0"/>
        <v>59.34</v>
      </c>
      <c r="J19" s="7">
        <f t="shared" si="1"/>
        <v>712.08</v>
      </c>
      <c r="K19" s="13">
        <f t="shared" si="2"/>
        <v>2848.32</v>
      </c>
    </row>
    <row r="20" spans="1:11" ht="15.75" x14ac:dyDescent="0.25">
      <c r="A20" s="34"/>
      <c r="B20" s="6">
        <v>7</v>
      </c>
      <c r="C20" s="6" t="s">
        <v>29</v>
      </c>
      <c r="D20" s="6">
        <v>19151</v>
      </c>
      <c r="E20" s="6" t="s">
        <v>23</v>
      </c>
      <c r="F20" s="6">
        <v>34</v>
      </c>
      <c r="G20" s="6">
        <v>48</v>
      </c>
      <c r="H20" s="6">
        <v>7</v>
      </c>
      <c r="I20" s="6">
        <f t="shared" si="0"/>
        <v>238</v>
      </c>
      <c r="J20" s="7">
        <f t="shared" si="1"/>
        <v>2856</v>
      </c>
      <c r="K20" s="13">
        <f t="shared" si="2"/>
        <v>11424</v>
      </c>
    </row>
    <row r="21" spans="1:11" ht="35.25" customHeight="1" x14ac:dyDescent="0.25">
      <c r="A21" s="34"/>
      <c r="B21" s="6">
        <v>8</v>
      </c>
      <c r="C21" s="6" t="s">
        <v>30</v>
      </c>
      <c r="D21" s="6">
        <v>19151</v>
      </c>
      <c r="E21" s="6" t="s">
        <v>23</v>
      </c>
      <c r="F21" s="6">
        <v>4</v>
      </c>
      <c r="G21" s="6">
        <v>48</v>
      </c>
      <c r="H21" s="6">
        <v>4.17</v>
      </c>
      <c r="I21" s="6">
        <f t="shared" ref="I21:I30" si="3">F21*H21</f>
        <v>16.68</v>
      </c>
      <c r="J21" s="7">
        <f t="shared" si="1"/>
        <v>200.16</v>
      </c>
      <c r="K21" s="13">
        <f t="shared" si="2"/>
        <v>800.64</v>
      </c>
    </row>
    <row r="22" spans="1:11" ht="15.75" x14ac:dyDescent="0.25">
      <c r="A22" s="34"/>
      <c r="B22" s="6">
        <v>9</v>
      </c>
      <c r="C22" s="6" t="s">
        <v>31</v>
      </c>
      <c r="D22" s="6">
        <v>19151</v>
      </c>
      <c r="E22" s="6" t="s">
        <v>23</v>
      </c>
      <c r="F22" s="6">
        <v>1</v>
      </c>
      <c r="G22" s="6">
        <v>48</v>
      </c>
      <c r="H22" s="6">
        <v>126</v>
      </c>
      <c r="I22" s="6">
        <f t="shared" si="3"/>
        <v>126</v>
      </c>
      <c r="J22" s="7">
        <f t="shared" si="1"/>
        <v>1512</v>
      </c>
      <c r="K22" s="13">
        <f t="shared" si="2"/>
        <v>6048</v>
      </c>
    </row>
    <row r="23" spans="1:11" ht="36.75" customHeight="1" x14ac:dyDescent="0.25">
      <c r="A23" s="34"/>
      <c r="B23" s="6">
        <v>10</v>
      </c>
      <c r="C23" s="6" t="s">
        <v>32</v>
      </c>
      <c r="D23" s="6">
        <v>19151</v>
      </c>
      <c r="E23" s="6" t="s">
        <v>23</v>
      </c>
      <c r="F23" s="6">
        <v>1</v>
      </c>
      <c r="G23" s="6">
        <v>48</v>
      </c>
      <c r="H23" s="6">
        <v>170</v>
      </c>
      <c r="I23" s="6">
        <f t="shared" si="3"/>
        <v>170</v>
      </c>
      <c r="J23" s="7">
        <f t="shared" si="1"/>
        <v>2040</v>
      </c>
      <c r="K23" s="13">
        <f t="shared" si="2"/>
        <v>8160</v>
      </c>
    </row>
    <row r="24" spans="1:11" ht="15.75" x14ac:dyDescent="0.25">
      <c r="A24" s="34"/>
      <c r="B24" s="6">
        <v>11</v>
      </c>
      <c r="C24" s="6" t="s">
        <v>33</v>
      </c>
      <c r="D24" s="6">
        <v>19151</v>
      </c>
      <c r="E24" s="6" t="s">
        <v>23</v>
      </c>
      <c r="F24" s="6">
        <v>1</v>
      </c>
      <c r="G24" s="6">
        <v>48</v>
      </c>
      <c r="H24" s="6">
        <v>99.67</v>
      </c>
      <c r="I24" s="6">
        <f t="shared" si="3"/>
        <v>99.67</v>
      </c>
      <c r="J24" s="7">
        <f t="shared" si="1"/>
        <v>1196.04</v>
      </c>
      <c r="K24" s="13">
        <f t="shared" si="2"/>
        <v>4784.16</v>
      </c>
    </row>
    <row r="25" spans="1:11" ht="28.5" customHeight="1" x14ac:dyDescent="0.25">
      <c r="A25" s="34"/>
      <c r="B25" s="6">
        <v>12</v>
      </c>
      <c r="C25" s="6" t="s">
        <v>34</v>
      </c>
      <c r="D25" s="6">
        <v>19151</v>
      </c>
      <c r="E25" s="6" t="s">
        <v>23</v>
      </c>
      <c r="F25" s="6">
        <v>1</v>
      </c>
      <c r="G25" s="6">
        <v>48</v>
      </c>
      <c r="H25" s="6">
        <v>10</v>
      </c>
      <c r="I25" s="6">
        <f t="shared" si="3"/>
        <v>10</v>
      </c>
      <c r="J25" s="7">
        <f t="shared" si="1"/>
        <v>120</v>
      </c>
      <c r="K25" s="13">
        <f t="shared" si="2"/>
        <v>480</v>
      </c>
    </row>
    <row r="26" spans="1:11" ht="15.75" customHeight="1" x14ac:dyDescent="0.25">
      <c r="A26" s="34"/>
      <c r="B26" s="6">
        <v>13</v>
      </c>
      <c r="C26" s="6" t="s">
        <v>35</v>
      </c>
      <c r="D26" s="6">
        <v>19151</v>
      </c>
      <c r="E26" s="6" t="s">
        <v>23</v>
      </c>
      <c r="F26" s="6">
        <v>4</v>
      </c>
      <c r="G26" s="6">
        <v>48</v>
      </c>
      <c r="H26" s="6">
        <v>21.33</v>
      </c>
      <c r="I26" s="6">
        <f t="shared" si="3"/>
        <v>85.32</v>
      </c>
      <c r="J26" s="7">
        <f t="shared" si="1"/>
        <v>1023.8399999999999</v>
      </c>
      <c r="K26" s="13">
        <f t="shared" si="2"/>
        <v>4095.3599999999997</v>
      </c>
    </row>
    <row r="27" spans="1:11" ht="36" customHeight="1" x14ac:dyDescent="0.25">
      <c r="A27" s="34"/>
      <c r="B27" s="6">
        <v>14</v>
      </c>
      <c r="C27" s="6" t="s">
        <v>36</v>
      </c>
      <c r="D27" s="6">
        <v>19151</v>
      </c>
      <c r="E27" s="6" t="s">
        <v>23</v>
      </c>
      <c r="F27" s="6">
        <v>11</v>
      </c>
      <c r="G27" s="6">
        <v>48</v>
      </c>
      <c r="H27" s="6">
        <v>46</v>
      </c>
      <c r="I27" s="6">
        <f t="shared" si="3"/>
        <v>506</v>
      </c>
      <c r="J27" s="7">
        <f t="shared" si="1"/>
        <v>6072</v>
      </c>
      <c r="K27" s="13">
        <f t="shared" si="2"/>
        <v>24288</v>
      </c>
    </row>
    <row r="28" spans="1:11" ht="15.75" x14ac:dyDescent="0.25">
      <c r="A28" s="34"/>
      <c r="B28" s="6">
        <v>15</v>
      </c>
      <c r="C28" s="6" t="s">
        <v>37</v>
      </c>
      <c r="D28" s="6">
        <v>19151</v>
      </c>
      <c r="E28" s="6" t="s">
        <v>23</v>
      </c>
      <c r="F28" s="6">
        <v>14</v>
      </c>
      <c r="G28" s="6">
        <v>48</v>
      </c>
      <c r="H28" s="6">
        <v>66.33</v>
      </c>
      <c r="I28" s="6">
        <f t="shared" si="3"/>
        <v>928.62</v>
      </c>
      <c r="J28" s="7">
        <f t="shared" si="1"/>
        <v>11143.44</v>
      </c>
      <c r="K28" s="13">
        <f t="shared" si="2"/>
        <v>44573.760000000002</v>
      </c>
    </row>
    <row r="29" spans="1:11" ht="15.75" x14ac:dyDescent="0.25">
      <c r="A29" s="34"/>
      <c r="B29" s="6">
        <v>16</v>
      </c>
      <c r="C29" s="6" t="s">
        <v>38</v>
      </c>
      <c r="D29" s="6">
        <v>19151</v>
      </c>
      <c r="E29" s="6" t="s">
        <v>23</v>
      </c>
      <c r="F29" s="6">
        <v>2</v>
      </c>
      <c r="G29" s="6">
        <v>48</v>
      </c>
      <c r="H29" s="6">
        <v>36</v>
      </c>
      <c r="I29" s="6">
        <f t="shared" si="3"/>
        <v>72</v>
      </c>
      <c r="J29" s="7">
        <f t="shared" si="1"/>
        <v>864</v>
      </c>
      <c r="K29" s="13">
        <f t="shared" si="2"/>
        <v>3456</v>
      </c>
    </row>
    <row r="30" spans="1:11" ht="123.75" customHeight="1" x14ac:dyDescent="0.25">
      <c r="A30" s="34"/>
      <c r="B30" s="6">
        <v>17</v>
      </c>
      <c r="C30" s="6" t="s">
        <v>39</v>
      </c>
      <c r="D30" s="6">
        <v>19151</v>
      </c>
      <c r="E30" s="6" t="s">
        <v>23</v>
      </c>
      <c r="F30" s="6">
        <v>1</v>
      </c>
      <c r="G30" s="6">
        <v>48</v>
      </c>
      <c r="H30" s="6">
        <v>64.33</v>
      </c>
      <c r="I30" s="6">
        <f t="shared" si="3"/>
        <v>64.33</v>
      </c>
      <c r="J30" s="7">
        <f t="shared" si="1"/>
        <v>771.96</v>
      </c>
      <c r="K30" s="13">
        <f t="shared" si="2"/>
        <v>3087.84</v>
      </c>
    </row>
    <row r="31" spans="1:11" ht="87" customHeight="1" x14ac:dyDescent="0.25">
      <c r="A31" s="34"/>
      <c r="B31" s="6">
        <v>18</v>
      </c>
      <c r="C31" s="6" t="s">
        <v>40</v>
      </c>
      <c r="D31" s="6">
        <v>22977</v>
      </c>
      <c r="E31" s="6" t="s">
        <v>41</v>
      </c>
      <c r="F31" s="6">
        <v>1</v>
      </c>
      <c r="G31" s="6" t="s">
        <v>42</v>
      </c>
      <c r="H31" s="7">
        <v>3850</v>
      </c>
      <c r="I31" s="6" t="s">
        <v>43</v>
      </c>
      <c r="J31" s="7">
        <f>(H31)</f>
        <v>3850</v>
      </c>
      <c r="K31" s="13">
        <f>(H31)</f>
        <v>3850</v>
      </c>
    </row>
    <row r="32" spans="1:11" ht="37.5" customHeight="1" x14ac:dyDescent="0.25">
      <c r="A32" s="35"/>
      <c r="B32" s="27" t="s">
        <v>44</v>
      </c>
      <c r="C32" s="28"/>
      <c r="D32" s="28"/>
      <c r="E32" s="28"/>
      <c r="F32" s="28"/>
      <c r="G32" s="28"/>
      <c r="H32" s="28"/>
      <c r="I32" s="29"/>
      <c r="J32" s="8">
        <f>SUM(J14:J31)</f>
        <v>44804.92</v>
      </c>
      <c r="K32" s="14">
        <f>SUM(K14:K31)</f>
        <v>167669.68</v>
      </c>
    </row>
    <row r="33" spans="1:11" ht="63" x14ac:dyDescent="0.25">
      <c r="A33" s="36" t="s">
        <v>50</v>
      </c>
      <c r="B33" s="6">
        <v>19</v>
      </c>
      <c r="C33" s="6" t="s">
        <v>45</v>
      </c>
      <c r="D33" s="6">
        <v>23868</v>
      </c>
      <c r="E33" s="6" t="s">
        <v>41</v>
      </c>
      <c r="F33" s="6">
        <v>1</v>
      </c>
      <c r="G33" s="6">
        <v>48</v>
      </c>
      <c r="H33" s="6">
        <v>397.5</v>
      </c>
      <c r="I33" s="6">
        <f>H33*F33</f>
        <v>397.5</v>
      </c>
      <c r="J33" s="7">
        <f>I33*12</f>
        <v>4770</v>
      </c>
      <c r="K33" s="13">
        <f>I33*G33</f>
        <v>19080</v>
      </c>
    </row>
    <row r="34" spans="1:11" ht="33.75" customHeight="1" x14ac:dyDescent="0.25">
      <c r="A34" s="35"/>
      <c r="B34" s="27" t="s">
        <v>46</v>
      </c>
      <c r="C34" s="28"/>
      <c r="D34" s="28"/>
      <c r="E34" s="28"/>
      <c r="F34" s="28"/>
      <c r="G34" s="28"/>
      <c r="H34" s="28"/>
      <c r="I34" s="29"/>
      <c r="J34" s="8">
        <f>(J33)</f>
        <v>4770</v>
      </c>
      <c r="K34" s="14">
        <f>(K33)</f>
        <v>19080</v>
      </c>
    </row>
    <row r="35" spans="1:11" ht="45" customHeight="1" x14ac:dyDescent="0.25">
      <c r="A35" s="30" t="s">
        <v>47</v>
      </c>
      <c r="B35" s="31"/>
      <c r="C35" s="31"/>
      <c r="D35" s="31"/>
      <c r="E35" s="31"/>
      <c r="F35" s="31"/>
      <c r="G35" s="31"/>
      <c r="H35" s="31"/>
      <c r="I35" s="31"/>
      <c r="J35" s="32"/>
      <c r="K35" s="15">
        <f>SUM(K32,K34)</f>
        <v>186749.68</v>
      </c>
    </row>
    <row r="36" spans="1:11" ht="31.5" customHeight="1" x14ac:dyDescent="0.25">
      <c r="A36" s="20" t="s">
        <v>48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</row>
    <row r="37" spans="1:11" ht="154.5" customHeight="1" x14ac:dyDescent="0.25">
      <c r="A37"/>
    </row>
    <row r="38" spans="1:11" x14ac:dyDescent="0.25">
      <c r="A38"/>
    </row>
    <row r="39" spans="1:11" x14ac:dyDescent="0.25">
      <c r="A39"/>
    </row>
    <row r="40" spans="1:11" x14ac:dyDescent="0.25">
      <c r="A40"/>
    </row>
    <row r="41" spans="1:11" x14ac:dyDescent="0.25">
      <c r="A41"/>
    </row>
    <row r="42" spans="1:11" x14ac:dyDescent="0.25">
      <c r="A42"/>
    </row>
    <row r="43" spans="1:11" x14ac:dyDescent="0.25">
      <c r="A43"/>
    </row>
    <row r="44" spans="1:11" x14ac:dyDescent="0.25">
      <c r="A44"/>
    </row>
    <row r="45" spans="1:11" x14ac:dyDescent="0.25">
      <c r="A45"/>
    </row>
    <row r="46" spans="1:11" x14ac:dyDescent="0.25">
      <c r="A46"/>
    </row>
    <row r="47" spans="1:11" x14ac:dyDescent="0.25">
      <c r="A47"/>
    </row>
    <row r="48" spans="1:1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</sheetData>
  <mergeCells count="20">
    <mergeCell ref="B11:B13"/>
    <mergeCell ref="C11:C13"/>
    <mergeCell ref="D11:D13"/>
    <mergeCell ref="E11:E13"/>
    <mergeCell ref="A36:K36"/>
    <mergeCell ref="A8:I8"/>
    <mergeCell ref="A1:I1"/>
    <mergeCell ref="A4:I4"/>
    <mergeCell ref="A5:I5"/>
    <mergeCell ref="A6:I6"/>
    <mergeCell ref="A7:I7"/>
    <mergeCell ref="A9:I9"/>
    <mergeCell ref="A10:I10"/>
    <mergeCell ref="F11:F13"/>
    <mergeCell ref="G11:G13"/>
    <mergeCell ref="B32:I32"/>
    <mergeCell ref="B34:I34"/>
    <mergeCell ref="A35:J35"/>
    <mergeCell ref="A11:A32"/>
    <mergeCell ref="A33:A3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7</vt:i4>
      </vt:variant>
    </vt:vector>
  </HeadingPairs>
  <TitlesOfParts>
    <vt:vector size="8" baseType="lpstr">
      <vt:lpstr>Planilha1</vt:lpstr>
      <vt:lpstr>Planilha1!RefPro_8Yn6sYLJHSNnBtEN</vt:lpstr>
      <vt:lpstr>Planilha1!RefPro_ARKwLD6a4NA5tmd8</vt:lpstr>
      <vt:lpstr>Planilha1!RefPro_bM3QoXAewu0EzMmM</vt:lpstr>
      <vt:lpstr>Planilha1!RefPro_cMrNAer3Vt4FrT3c</vt:lpstr>
      <vt:lpstr>Planilha1!RefPro_dOIeLbzTxoBcwL97</vt:lpstr>
      <vt:lpstr>Planilha1!RefPro_EIR7dSXxlCxh5zFu</vt:lpstr>
      <vt:lpstr>Planilha1!RefPro_rMrtmwgGR3a6EY4I</vt:lpstr>
    </vt:vector>
  </TitlesOfParts>
  <Company>Conselho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Emmanoel Cambuí Colonnezi</dc:creator>
  <cp:lastModifiedBy>Carolina Sales Abraham</cp:lastModifiedBy>
  <dcterms:created xsi:type="dcterms:W3CDTF">2024-09-20T11:04:18Z</dcterms:created>
  <dcterms:modified xsi:type="dcterms:W3CDTF">2024-12-03T12:35:05Z</dcterms:modified>
</cp:coreProperties>
</file>