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PL\2024\PROCESSOS ADMINISTRATIVOS\24712024-98 - MICROSOFT OFFICE\4. Edital\"/>
    </mc:Choice>
  </mc:AlternateContent>
  <xr:revisionPtr revIDLastSave="0" documentId="13_ncr:1_{F4454D10-C7C4-45FD-912B-E3BC593EA93B}" xr6:coauthVersionLast="47" xr6:coauthVersionMax="47" xr10:uidLastSave="{00000000-0000-0000-0000-000000000000}"/>
  <bookViews>
    <workbookView xWindow="-120" yWindow="-120" windowWidth="29040" windowHeight="15720" xr2:uid="{0AAACC58-3659-43A2-924C-16F56B5B6B7A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3" i="1" l="1"/>
  <c r="M101" i="1"/>
  <c r="L101" i="1"/>
  <c r="K101" i="1"/>
  <c r="K103" i="1"/>
  <c r="L102" i="1"/>
  <c r="K102" i="1"/>
  <c r="I102" i="1"/>
  <c r="H102" i="1"/>
  <c r="J101" i="1"/>
  <c r="I101" i="1"/>
  <c r="H101" i="1"/>
  <c r="X92" i="1"/>
  <c r="X91" i="1"/>
  <c r="O82" i="1"/>
  <c r="N82" i="1"/>
  <c r="N81" i="1"/>
  <c r="N80" i="1"/>
  <c r="L82" i="1"/>
  <c r="J82" i="1"/>
  <c r="K82" i="1"/>
  <c r="O81" i="1"/>
  <c r="M81" i="1"/>
  <c r="O80" i="1"/>
  <c r="M80" i="1"/>
  <c r="L81" i="1"/>
  <c r="L80" i="1"/>
  <c r="K81" i="1"/>
  <c r="J80" i="1"/>
  <c r="H81" i="1"/>
  <c r="H80" i="1"/>
  <c r="K80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53" i="1"/>
  <c r="O44" i="1"/>
  <c r="N44" i="1"/>
  <c r="M44" i="1"/>
  <c r="L44" i="1"/>
  <c r="K44" i="1"/>
  <c r="J44" i="1"/>
  <c r="O42" i="1"/>
  <c r="M42" i="1"/>
  <c r="H41" i="1"/>
  <c r="O40" i="1"/>
  <c r="M40" i="1"/>
  <c r="O39" i="1"/>
  <c r="M39" i="1"/>
  <c r="O29" i="1"/>
  <c r="O30" i="1"/>
  <c r="O31" i="1"/>
  <c r="O32" i="1"/>
  <c r="O33" i="1"/>
  <c r="O34" i="1"/>
  <c r="O35" i="1"/>
  <c r="O36" i="1"/>
  <c r="O37" i="1"/>
  <c r="O38" i="1"/>
  <c r="O41" i="1"/>
  <c r="O43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M29" i="1"/>
  <c r="M30" i="1"/>
  <c r="M31" i="1"/>
  <c r="M32" i="1"/>
  <c r="M33" i="1"/>
  <c r="M34" i="1"/>
  <c r="M35" i="1"/>
  <c r="M36" i="1"/>
  <c r="M37" i="1"/>
  <c r="M38" i="1"/>
  <c r="M41" i="1"/>
  <c r="M43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H29" i="1"/>
  <c r="H30" i="1"/>
  <c r="H31" i="1"/>
  <c r="H32" i="1"/>
  <c r="H33" i="1"/>
  <c r="H34" i="1"/>
  <c r="H35" i="1"/>
  <c r="H36" i="1"/>
  <c r="H37" i="1"/>
  <c r="H38" i="1"/>
  <c r="H39" i="1"/>
  <c r="H40" i="1"/>
  <c r="H42" i="1"/>
  <c r="H43" i="1"/>
  <c r="O28" i="1"/>
  <c r="N28" i="1"/>
  <c r="M28" i="1"/>
  <c r="L28" i="1"/>
  <c r="K28" i="1"/>
  <c r="J28" i="1"/>
  <c r="H28" i="1"/>
</calcChain>
</file>

<file path=xl/sharedStrings.xml><?xml version="1.0" encoding="utf-8"?>
<sst xmlns="http://schemas.openxmlformats.org/spreadsheetml/2006/main" count="227" uniqueCount="94">
  <si>
    <t>ORÇAMENTO ESTIMATIVO</t>
  </si>
  <si>
    <t>GRUPO 1</t>
  </si>
  <si>
    <t>Item</t>
  </si>
  <si>
    <t>Descrição do serviço</t>
  </si>
  <si>
    <t>CATSER</t>
  </si>
  <si>
    <t>Desembolso</t>
  </si>
  <si>
    <t>Métrica ou Unidade de Medida</t>
  </si>
  <si>
    <t>Quantidade</t>
  </si>
  <si>
    <t>Quant. Total do Item</t>
  </si>
  <si>
    <t>Valor Unitário</t>
  </si>
  <si>
    <t>Valor Mensal</t>
  </si>
  <si>
    <t>Valor Anual</t>
  </si>
  <si>
    <t>(12 meses)</t>
  </si>
  <si>
    <t>Valor Total</t>
  </si>
  <si>
    <r>
      <t>(60 meses</t>
    </r>
    <r>
      <rPr>
        <sz val="11"/>
        <color theme="1"/>
        <rFont val="Aptos Narrow"/>
        <family val="2"/>
        <scheme val="minor"/>
      </rPr>
      <t>)</t>
    </r>
  </si>
  <si>
    <t>Cofen</t>
  </si>
  <si>
    <t>Outros órgãos</t>
  </si>
  <si>
    <t>Subscrição de acesso para uso do software Microsoft 365 Business BASIC, incluindo suporte técnico remoto – COMPROMISSO ANUAL</t>
  </si>
  <si>
    <t>Mensal</t>
  </si>
  <si>
    <t>Subscrição</t>
  </si>
  <si>
    <t>Subscrição de acesso para uso do software Microsoft 365 Business BASIC, incluindo suporte técnico remoto – COMPROMISSO MENSAL</t>
  </si>
  <si>
    <t>Subscrição de acesso para uso do software Microsoft 365 Business STANDARD, incluindo suporte técnico remoto – COMPROMISSO ANUAL</t>
  </si>
  <si>
    <t>Subscrição de acesso para uso do software Microsoft 365 Business STANDARD, incluindo suporte técnico remoto – COMPROMISSO MENSAL</t>
  </si>
  <si>
    <t>Subscrição de acesso para uso do software Microsoft Office 365 E1, incluindo suporte técnico remoto – COMPROMISSO ANUAL</t>
  </si>
  <si>
    <t>Subscrição de acesso para uso do software Microsoft Office 365 F1, incluindo suporte técnico remoto – COMPROMISSO ANUAL</t>
  </si>
  <si>
    <t>Subscrição de acesso para uso do software Microsoft Power BI Pro, incluindo suporte técnico remoto – COMPROMISSO ANUAL</t>
  </si>
  <si>
    <t>Subscrição de acesso para uso do software Microsoft Power BI Pro, incluindo suporte técnico remoto – COMPROMISSO MENSAL</t>
  </si>
  <si>
    <t>Subscrição de acesso para uso do software Microsoft Teams Rooms Pro, incluindo suporte técnico remoto – COMPROMISSO ANUAL</t>
  </si>
  <si>
    <t>Subscrição de acesso para uso do software Microsoft 365 App, incluindo suporte técnico remoto – COMPROMISSO ANUAL</t>
  </si>
  <si>
    <t>Subscrição de acesso para uso do software Microsoft 365 App, incluindo suporte técnico remoto – COMPROMISSO MENSAL</t>
  </si>
  <si>
    <t>Licença SQL Server per Server 2022, sem software assurance (SA), VLSC (Volume Licensing Service Center), incluindo suporte técnico remoto – VALIDADE DA LICENÇA 12 MESES</t>
  </si>
  <si>
    <t>Único Anual</t>
  </si>
  <si>
    <t>Licença</t>
  </si>
  <si>
    <t>Licença SQL Server per User CAL 2022, sem software assurance (SA), VLSC (Volume Licensing Service Center), incluindo suporte técnico remoto – VALIDADE DA LICENÇA 12 MESES</t>
  </si>
  <si>
    <t>Microsoft 365 Backup</t>
  </si>
  <si>
    <t>GB/mês</t>
  </si>
  <si>
    <t>Treinamento para ADMINISTRAÇÃO da solução integrada de colaboração e comunicação corporativa</t>
  </si>
  <si>
    <t>Único</t>
  </si>
  <si>
    <t>Turma</t>
  </si>
  <si>
    <t>Licença Microsoft Copilot - complemento para o Microsoft 365 COMPROMISSO ANUAL</t>
  </si>
  <si>
    <t>VALOR TOTAL ESTIMADO DO GRUPO 1 →</t>
  </si>
  <si>
    <t>Quantidade detalhada por órgão participante</t>
  </si>
  <si>
    <t>Quant.</t>
  </si>
  <si>
    <t>Coren-AC</t>
  </si>
  <si>
    <t>Coren-AM</t>
  </si>
  <si>
    <t>Coren-AP</t>
  </si>
  <si>
    <t>Coren-CE</t>
  </si>
  <si>
    <t>Coren-DF</t>
  </si>
  <si>
    <t>Coren-ES</t>
  </si>
  <si>
    <t>Coren-GO</t>
  </si>
  <si>
    <t>Coren-MG</t>
  </si>
  <si>
    <t>Coren-MS</t>
  </si>
  <si>
    <t>Coren-MT</t>
  </si>
  <si>
    <t>Coren-PB</t>
  </si>
  <si>
    <t>Coren-PE</t>
  </si>
  <si>
    <t>Coren-PI</t>
  </si>
  <si>
    <t>Coren-PR</t>
  </si>
  <si>
    <t>Coren-RJ</t>
  </si>
  <si>
    <t>Coren-RN</t>
  </si>
  <si>
    <t>Coren-RO</t>
  </si>
  <si>
    <t>Coren-RR</t>
  </si>
  <si>
    <t>Coren-SC</t>
  </si>
  <si>
    <t>Coren-SE</t>
  </si>
  <si>
    <t>Coren-SP</t>
  </si>
  <si>
    <t>Coren-TO</t>
  </si>
  <si>
    <t>Quantidade Total por item</t>
  </si>
  <si>
    <t>Grupo 1</t>
  </si>
  <si>
    <t>Total por grupo/por órgão</t>
  </si>
  <si>
    <t>GRUPO 2</t>
  </si>
  <si>
    <t>Migração de Contas Simples - IMAP</t>
  </si>
  <si>
    <t>Conta</t>
  </si>
  <si>
    <t>Migração de Conta via Aplicativo de Terceiros</t>
  </si>
  <si>
    <t>VALOR TOTAL ESTIMADO DO GRUPO 2 →</t>
  </si>
  <si>
    <t>R$ 109.691,82</t>
  </si>
  <si>
    <t>Grupo 2</t>
  </si>
  <si>
    <t>QUADRO RESUMO DO CUSTO DA CONTRATAÇÃO</t>
  </si>
  <si>
    <t>(12 meses)</t>
  </si>
  <si>
    <t>Outros Órgãos</t>
  </si>
  <si>
    <t>Cofen + Outros Órgãos</t>
  </si>
  <si>
    <t>(60 meses)</t>
  </si>
  <si>
    <t>Valor do Grupo 1</t>
  </si>
  <si>
    <t>Valor do Grupo 2</t>
  </si>
  <si>
    <t>VALOR TOTAL ESTIMADO DA CONTRATAÇÃO</t>
  </si>
  <si>
    <t>R$ 3.116.982,30</t>
  </si>
  <si>
    <t>R$ 3.859.977,42</t>
  </si>
  <si>
    <t>R$ 15.104.744,22</t>
  </si>
  <si>
    <t>1. A proponente deverá preencher o Modelo de Proposta de Preços (Anexo III do Edital), observando os valores máximos estimado da contratação indicados nas tabelas abaixo.</t>
  </si>
  <si>
    <t>2. O licitante deverá enviar, quando solicitado pelo pregoeiro, a Proposta de Preços adequada ao último lance ofertado, Garantia de Proposta e documentos de habilitação exigidas no Edital e anexos.</t>
  </si>
  <si>
    <t>3. Nos valores propostos estarão inclusos todos os custos operacionais, encargos previdenciários, trabalhistas, tributários, comerciais e quaisquer outros que incidam direta ou indiretamente na execução do objeto.</t>
  </si>
  <si>
    <t>4. O serviço deverá ser executado conforme o Termo de Referência, que contém a descrição detalhada.</t>
  </si>
  <si>
    <t>5. Não serão aceitos valores superiores aos descritos nas tabelas abaixo.</t>
  </si>
  <si>
    <t>6. Se houver indícios de inexequibilidade da proposta de preço, ou em caso da necessidade de esclarecimentos complementares, poderão ser efetuadas diligências, para que a empresa comprove a exequibilidade da proposta.</t>
  </si>
  <si>
    <t>7. Quando da etapa de lances, deve-se observar que os percentuais de redução, em relação ao valor inicial, das propostas dos licitantes e dos lances ofertados sobre o valor total do grupo deverão ser transpostos linearmente para todos os itens que compõem a planilha de preços do licitante.</t>
  </si>
  <si>
    <t>8. Os preços deverão ser expressos em moeda corrente nacional (Real) com no máximo 02 (duas) casas decimais.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</si>
</sst>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168" formatCode="&quot;R$&quot;\ #,##0.00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5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BBBBB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646464"/>
      </left>
      <right style="thin">
        <color rgb="FF000000"/>
      </right>
      <top style="thin">
        <color rgb="FF646464"/>
      </top>
      <bottom/>
      <diagonal/>
    </border>
    <border>
      <left style="thin">
        <color rgb="FF000000"/>
      </left>
      <right style="thin">
        <color rgb="FF000000"/>
      </right>
      <top style="thin">
        <color rgb="FF646464"/>
      </top>
      <bottom/>
      <diagonal/>
    </border>
    <border>
      <left style="thin">
        <color rgb="FF000000"/>
      </left>
      <right/>
      <top style="thin">
        <color rgb="FF646464"/>
      </top>
      <bottom/>
      <diagonal/>
    </border>
    <border>
      <left/>
      <right style="thin">
        <color rgb="FF000000"/>
      </right>
      <top style="thin">
        <color rgb="FF646464"/>
      </top>
      <bottom/>
      <diagonal/>
    </border>
    <border>
      <left/>
      <right style="thin">
        <color rgb="FF646464"/>
      </right>
      <top style="thin">
        <color rgb="FF646464"/>
      </top>
      <bottom/>
      <diagonal/>
    </border>
    <border>
      <left style="thin">
        <color rgb="FF646464"/>
      </left>
      <right style="thin">
        <color rgb="FF000000"/>
      </right>
      <top/>
      <bottom/>
      <diagonal/>
    </border>
    <border>
      <left/>
      <right style="thin">
        <color rgb="FF646464"/>
      </right>
      <top/>
      <bottom/>
      <diagonal/>
    </border>
    <border>
      <left/>
      <right style="thin">
        <color rgb="FF646464"/>
      </right>
      <top/>
      <bottom style="thin">
        <color rgb="FF000000"/>
      </bottom>
      <diagonal/>
    </border>
    <border>
      <left style="thin">
        <color rgb="FF6464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646464"/>
      </right>
      <top style="thin">
        <color rgb="FF000000"/>
      </top>
      <bottom style="thin">
        <color rgb="FF000000"/>
      </bottom>
      <diagonal/>
    </border>
    <border>
      <left style="thin">
        <color rgb="FF6464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646464"/>
      </left>
      <right/>
      <top style="thin">
        <color rgb="FF000000"/>
      </top>
      <bottom style="thin">
        <color rgb="FF646464"/>
      </bottom>
      <diagonal/>
    </border>
    <border>
      <left/>
      <right/>
      <top style="thin">
        <color rgb="FF000000"/>
      </top>
      <bottom style="thin">
        <color rgb="FF646464"/>
      </bottom>
      <diagonal/>
    </border>
    <border>
      <left/>
      <right style="thin">
        <color rgb="FF000000"/>
      </right>
      <top style="thin">
        <color rgb="FF000000"/>
      </top>
      <bottom style="thin">
        <color rgb="FF6464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46464"/>
      </bottom>
      <diagonal/>
    </border>
    <border>
      <left style="thin">
        <color rgb="FF000000"/>
      </left>
      <right style="thin">
        <color rgb="FF646464"/>
      </right>
      <top style="thin">
        <color rgb="FF000000"/>
      </top>
      <bottom style="thin">
        <color rgb="FF646464"/>
      </bottom>
      <diagonal/>
    </border>
    <border>
      <left style="thin">
        <color rgb="FF646464"/>
      </left>
      <right/>
      <top style="thin">
        <color rgb="FF646464"/>
      </top>
      <bottom style="thin">
        <color rgb="FF000000"/>
      </bottom>
      <diagonal/>
    </border>
    <border>
      <left/>
      <right/>
      <top style="thin">
        <color rgb="FF646464"/>
      </top>
      <bottom style="thin">
        <color rgb="FF000000"/>
      </bottom>
      <diagonal/>
    </border>
    <border>
      <left/>
      <right style="thin">
        <color rgb="FF646464"/>
      </right>
      <top style="thin">
        <color rgb="FF646464"/>
      </top>
      <bottom style="thin">
        <color rgb="FF000000"/>
      </bottom>
      <diagonal/>
    </border>
    <border>
      <left style="thin">
        <color rgb="FF6464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646464"/>
      </right>
      <top style="thin">
        <color rgb="FF000000"/>
      </top>
      <bottom/>
      <diagonal/>
    </border>
    <border>
      <left style="thin">
        <color rgb="FF000000"/>
      </left>
      <right style="thin">
        <color rgb="FF646464"/>
      </right>
      <top/>
      <bottom/>
      <diagonal/>
    </border>
    <border>
      <left style="thin">
        <color rgb="FF000000"/>
      </left>
      <right style="thin">
        <color rgb="FF646464"/>
      </right>
      <top/>
      <bottom style="thin">
        <color rgb="FF000000"/>
      </bottom>
      <diagonal/>
    </border>
    <border>
      <left style="thin">
        <color rgb="FF6464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646464"/>
      </right>
      <top style="thin">
        <color rgb="FF000000"/>
      </top>
      <bottom style="thin">
        <color rgb="FF000000"/>
      </bottom>
      <diagonal/>
    </border>
    <border>
      <left style="thin">
        <color rgb="FF646464"/>
      </left>
      <right style="thin">
        <color rgb="FF000000"/>
      </right>
      <top style="thin">
        <color rgb="FF000000"/>
      </top>
      <bottom style="thin">
        <color rgb="FF6464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646464"/>
      </left>
      <right/>
      <top style="thin">
        <color rgb="FF000000"/>
      </top>
      <bottom/>
      <diagonal/>
    </border>
    <border>
      <left style="thin">
        <color rgb="FF646464"/>
      </left>
      <right/>
      <top/>
      <bottom/>
      <diagonal/>
    </border>
    <border>
      <left style="thin">
        <color rgb="FF646464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8" fontId="1" fillId="0" borderId="1" xfId="0" applyNumberFormat="1" applyFont="1" applyBorder="1" applyAlignment="1">
      <alignment horizontal="center" vertical="center" wrapText="1"/>
    </xf>
    <xf numFmtId="8" fontId="1" fillId="0" borderId="21" xfId="0" applyNumberFormat="1" applyFont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8" fontId="1" fillId="3" borderId="1" xfId="0" applyNumberFormat="1" applyFont="1" applyFill="1" applyBorder="1" applyAlignment="1">
      <alignment horizontal="center" vertical="center" wrapText="1"/>
    </xf>
    <xf numFmtId="8" fontId="1" fillId="3" borderId="21" xfId="0" applyNumberFormat="1" applyFont="1" applyFill="1" applyBorder="1" applyAlignment="1">
      <alignment horizontal="center" vertical="center" wrapText="1"/>
    </xf>
    <xf numFmtId="3" fontId="0" fillId="3" borderId="1" xfId="0" applyNumberForma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8" fontId="1" fillId="0" borderId="26" xfId="0" applyNumberFormat="1" applyFont="1" applyBorder="1" applyAlignment="1">
      <alignment horizontal="center" vertical="center" wrapText="1"/>
    </xf>
    <xf numFmtId="8" fontId="1" fillId="0" borderId="27" xfId="0" applyNumberFormat="1" applyFont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8" fontId="1" fillId="5" borderId="1" xfId="0" applyNumberFormat="1" applyFont="1" applyFill="1" applyBorder="1" applyAlignment="1">
      <alignment horizontal="center" vertical="center" wrapText="1"/>
    </xf>
    <xf numFmtId="8" fontId="1" fillId="5" borderId="21" xfId="0" applyNumberFormat="1" applyFont="1" applyFill="1" applyBorder="1" applyAlignment="1">
      <alignment horizontal="center" vertical="center" wrapText="1"/>
    </xf>
    <xf numFmtId="3" fontId="0" fillId="5" borderId="1" xfId="0" applyNumberForma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168" fontId="1" fillId="0" borderId="1" xfId="0" applyNumberFormat="1" applyFont="1" applyBorder="1" applyAlignment="1">
      <alignment horizontal="center" vertical="center" wrapText="1"/>
    </xf>
    <xf numFmtId="168" fontId="1" fillId="3" borderId="1" xfId="0" applyNumberFormat="1" applyFont="1" applyFill="1" applyBorder="1" applyAlignment="1">
      <alignment horizontal="center" vertical="center" wrapText="1"/>
    </xf>
    <xf numFmtId="168" fontId="1" fillId="0" borderId="26" xfId="0" applyNumberFormat="1" applyFont="1" applyBorder="1" applyAlignment="1">
      <alignment horizontal="center" vertical="center" wrapText="1"/>
    </xf>
    <xf numFmtId="168" fontId="1" fillId="5" borderId="1" xfId="0" applyNumberFormat="1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0" fillId="3" borderId="35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8" fontId="1" fillId="3" borderId="26" xfId="0" applyNumberFormat="1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8" fontId="1" fillId="3" borderId="27" xfId="0" applyNumberFormat="1" applyFont="1" applyFill="1" applyBorder="1" applyAlignment="1">
      <alignment horizontal="center" vertical="center" wrapText="1"/>
    </xf>
    <xf numFmtId="168" fontId="1" fillId="3" borderId="26" xfId="0" applyNumberFormat="1" applyFont="1" applyFill="1" applyBorder="1" applyAlignment="1">
      <alignment horizontal="center" vertical="center" wrapText="1"/>
    </xf>
    <xf numFmtId="168" fontId="1" fillId="3" borderId="2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3BF9C-D028-46CE-8BC5-670821851F33}">
  <dimension ref="A1:X103"/>
  <sheetViews>
    <sheetView tabSelected="1" zoomScale="90" zoomScaleNormal="90" workbookViewId="0">
      <selection sqref="A1:O1"/>
    </sheetView>
  </sheetViews>
  <sheetFormatPr defaultRowHeight="15" x14ac:dyDescent="0.25"/>
  <cols>
    <col min="1" max="1" width="12.42578125" customWidth="1"/>
    <col min="2" max="2" width="29.140625" customWidth="1"/>
    <col min="4" max="4" width="13.7109375" customWidth="1"/>
    <col min="5" max="5" width="12.7109375" customWidth="1"/>
    <col min="8" max="8" width="13.42578125" customWidth="1"/>
    <col min="9" max="9" width="15.7109375" customWidth="1"/>
    <col min="10" max="10" width="17.140625" customWidth="1"/>
    <col min="11" max="11" width="16.28515625" customWidth="1"/>
    <col min="12" max="12" width="18.140625" customWidth="1"/>
    <col min="13" max="13" width="17.42578125" customWidth="1"/>
    <col min="14" max="14" width="16.42578125" customWidth="1"/>
    <col min="15" max="15" width="17.42578125" customWidth="1"/>
  </cols>
  <sheetData>
    <row r="1" spans="1:15" ht="40.5" customHeigh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4" spans="1:15" ht="21" customHeight="1" x14ac:dyDescent="0.25">
      <c r="A4" s="23" t="s">
        <v>86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5" ht="20.25" customHeight="1" x14ac:dyDescent="0.25">
      <c r="A6" s="25" t="s">
        <v>87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</row>
    <row r="8" spans="1:15" ht="20.25" customHeight="1" x14ac:dyDescent="0.25">
      <c r="A8" s="23" t="s">
        <v>88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</row>
    <row r="9" spans="1:15" x14ac:dyDescent="0.2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</row>
    <row r="10" spans="1:15" ht="18.75" customHeight="1" x14ac:dyDescent="0.25">
      <c r="A10" s="23" t="s">
        <v>89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</row>
    <row r="11" spans="1:15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15" x14ac:dyDescent="0.25">
      <c r="A12" s="26" t="s">
        <v>90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</row>
    <row r="13" spans="1:15" x14ac:dyDescent="0.25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ht="36.75" customHeight="1" x14ac:dyDescent="0.25">
      <c r="A14" s="27" t="s">
        <v>91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5" x14ac:dyDescent="0.25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</row>
    <row r="16" spans="1:15" ht="33" customHeight="1" x14ac:dyDescent="0.25">
      <c r="A16" s="27" t="s">
        <v>92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x14ac:dyDescent="0.25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 ht="19.5" customHeight="1" x14ac:dyDescent="0.25">
      <c r="A18" s="23" t="s">
        <v>93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21" spans="1:15" ht="39" customHeight="1" x14ac:dyDescent="0.25">
      <c r="A21" s="20" t="s">
        <v>1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4" spans="1:15" ht="15" customHeight="1" x14ac:dyDescent="0.25">
      <c r="A24" s="1" t="s">
        <v>2</v>
      </c>
      <c r="B24" s="2" t="s">
        <v>3</v>
      </c>
      <c r="C24" s="2" t="s">
        <v>4</v>
      </c>
      <c r="D24" s="2" t="s">
        <v>5</v>
      </c>
      <c r="E24" s="2" t="s">
        <v>6</v>
      </c>
      <c r="F24" s="3" t="s">
        <v>7</v>
      </c>
      <c r="G24" s="4"/>
      <c r="H24" s="2" t="s">
        <v>8</v>
      </c>
      <c r="I24" s="2" t="s">
        <v>9</v>
      </c>
      <c r="J24" s="3" t="s">
        <v>10</v>
      </c>
      <c r="K24" s="4"/>
      <c r="L24" s="3" t="s">
        <v>11</v>
      </c>
      <c r="M24" s="4"/>
      <c r="N24" s="3" t="s">
        <v>13</v>
      </c>
      <c r="O24" s="5"/>
    </row>
    <row r="25" spans="1:15" x14ac:dyDescent="0.25">
      <c r="A25" s="6"/>
      <c r="B25" s="7"/>
      <c r="C25" s="7"/>
      <c r="D25" s="7"/>
      <c r="E25" s="7"/>
      <c r="F25" s="8"/>
      <c r="G25" s="9"/>
      <c r="H25" s="7"/>
      <c r="I25" s="7"/>
      <c r="J25" s="8"/>
      <c r="K25" s="9"/>
      <c r="L25" s="10"/>
      <c r="M25" s="11"/>
      <c r="N25" s="10"/>
      <c r="O25" s="12"/>
    </row>
    <row r="26" spans="1:15" ht="15" customHeight="1" x14ac:dyDescent="0.25">
      <c r="A26" s="6"/>
      <c r="B26" s="7"/>
      <c r="C26" s="7"/>
      <c r="D26" s="7"/>
      <c r="E26" s="7"/>
      <c r="F26" s="13"/>
      <c r="G26" s="14"/>
      <c r="H26" s="7"/>
      <c r="I26" s="7"/>
      <c r="J26" s="13"/>
      <c r="K26" s="14"/>
      <c r="L26" s="13" t="s">
        <v>12</v>
      </c>
      <c r="M26" s="14"/>
      <c r="N26" s="13" t="s">
        <v>14</v>
      </c>
      <c r="O26" s="15"/>
    </row>
    <row r="27" spans="1:15" ht="30" x14ac:dyDescent="0.25">
      <c r="A27" s="16"/>
      <c r="B27" s="17"/>
      <c r="C27" s="17"/>
      <c r="D27" s="17"/>
      <c r="E27" s="17"/>
      <c r="F27" s="18" t="s">
        <v>15</v>
      </c>
      <c r="G27" s="18" t="s">
        <v>16</v>
      </c>
      <c r="H27" s="17"/>
      <c r="I27" s="17"/>
      <c r="J27" s="18" t="s">
        <v>15</v>
      </c>
      <c r="K27" s="18" t="s">
        <v>16</v>
      </c>
      <c r="L27" s="18" t="s">
        <v>15</v>
      </c>
      <c r="M27" s="18" t="s">
        <v>16</v>
      </c>
      <c r="N27" s="18" t="s">
        <v>15</v>
      </c>
      <c r="O27" s="19" t="s">
        <v>16</v>
      </c>
    </row>
    <row r="28" spans="1:15" ht="87.75" customHeight="1" x14ac:dyDescent="0.25">
      <c r="A28" s="28">
        <v>1</v>
      </c>
      <c r="B28" s="29" t="s">
        <v>17</v>
      </c>
      <c r="C28" s="29">
        <v>26077</v>
      </c>
      <c r="D28" s="29" t="s">
        <v>18</v>
      </c>
      <c r="E28" s="29" t="s">
        <v>19</v>
      </c>
      <c r="F28" s="29">
        <v>200</v>
      </c>
      <c r="G28" s="29">
        <v>1352</v>
      </c>
      <c r="H28" s="29">
        <f>F28+G28</f>
        <v>1552</v>
      </c>
      <c r="I28" s="30">
        <v>27.18</v>
      </c>
      <c r="J28" s="30">
        <f>F28*I28</f>
        <v>5436</v>
      </c>
      <c r="K28" s="30">
        <f>G28*I28</f>
        <v>36747.360000000001</v>
      </c>
      <c r="L28" s="30">
        <f>J28*12</f>
        <v>65232</v>
      </c>
      <c r="M28" s="30">
        <f>K28*12</f>
        <v>440968.32</v>
      </c>
      <c r="N28" s="30">
        <f>J28*60</f>
        <v>326160</v>
      </c>
      <c r="O28" s="31">
        <f>K28*60</f>
        <v>2204841.6</v>
      </c>
    </row>
    <row r="29" spans="1:15" ht="86.25" customHeight="1" x14ac:dyDescent="0.25">
      <c r="A29" s="32">
        <v>2</v>
      </c>
      <c r="B29" s="33" t="s">
        <v>20</v>
      </c>
      <c r="C29" s="33">
        <v>26077</v>
      </c>
      <c r="D29" s="33" t="s">
        <v>18</v>
      </c>
      <c r="E29" s="33" t="s">
        <v>19</v>
      </c>
      <c r="F29" s="33">
        <v>100</v>
      </c>
      <c r="G29" s="33">
        <v>260</v>
      </c>
      <c r="H29" s="62">
        <f t="shared" ref="H29:H43" si="0">F29+G29</f>
        <v>360</v>
      </c>
      <c r="I29" s="34">
        <v>37.130000000000003</v>
      </c>
      <c r="J29" s="63">
        <f t="shared" ref="J29:J43" si="1">F29*I29</f>
        <v>3713.0000000000005</v>
      </c>
      <c r="K29" s="63">
        <f t="shared" ref="K29:K43" si="2">G29*I29</f>
        <v>9653.8000000000011</v>
      </c>
      <c r="L29" s="63">
        <f t="shared" ref="L29:L43" si="3">J29*12</f>
        <v>44556.000000000007</v>
      </c>
      <c r="M29" s="63">
        <f t="shared" ref="M29:M43" si="4">K29*12</f>
        <v>115845.6</v>
      </c>
      <c r="N29" s="63">
        <f t="shared" ref="N29:N43" si="5">J29*60</f>
        <v>222780.00000000003</v>
      </c>
      <c r="O29" s="64">
        <f t="shared" ref="O29:O43" si="6">K29*60</f>
        <v>579228.00000000012</v>
      </c>
    </row>
    <row r="30" spans="1:15" ht="80.25" customHeight="1" x14ac:dyDescent="0.25">
      <c r="A30" s="28">
        <v>3</v>
      </c>
      <c r="B30" s="29" t="s">
        <v>21</v>
      </c>
      <c r="C30" s="29">
        <v>26077</v>
      </c>
      <c r="D30" s="29" t="s">
        <v>18</v>
      </c>
      <c r="E30" s="29" t="s">
        <v>19</v>
      </c>
      <c r="F30" s="29">
        <v>200</v>
      </c>
      <c r="G30" s="29">
        <v>1151</v>
      </c>
      <c r="H30" s="29">
        <f t="shared" si="0"/>
        <v>1351</v>
      </c>
      <c r="I30" s="30">
        <v>63.91</v>
      </c>
      <c r="J30" s="30">
        <f t="shared" si="1"/>
        <v>12782</v>
      </c>
      <c r="K30" s="30">
        <f t="shared" si="2"/>
        <v>73560.409999999989</v>
      </c>
      <c r="L30" s="30">
        <f t="shared" si="3"/>
        <v>153384</v>
      </c>
      <c r="M30" s="30">
        <f t="shared" si="4"/>
        <v>882724.91999999993</v>
      </c>
      <c r="N30" s="30">
        <f t="shared" si="5"/>
        <v>766920</v>
      </c>
      <c r="O30" s="31">
        <f t="shared" si="6"/>
        <v>4413624.5999999996</v>
      </c>
    </row>
    <row r="31" spans="1:15" ht="83.25" customHeight="1" x14ac:dyDescent="0.25">
      <c r="A31" s="32">
        <v>4</v>
      </c>
      <c r="B31" s="33" t="s">
        <v>22</v>
      </c>
      <c r="C31" s="33">
        <v>26077</v>
      </c>
      <c r="D31" s="33" t="s">
        <v>18</v>
      </c>
      <c r="E31" s="33" t="s">
        <v>19</v>
      </c>
      <c r="F31" s="33">
        <v>100</v>
      </c>
      <c r="G31" s="33">
        <v>20</v>
      </c>
      <c r="H31" s="62">
        <f t="shared" si="0"/>
        <v>120</v>
      </c>
      <c r="I31" s="34">
        <v>102.86</v>
      </c>
      <c r="J31" s="63">
        <f t="shared" si="1"/>
        <v>10286</v>
      </c>
      <c r="K31" s="63">
        <f t="shared" si="2"/>
        <v>2057.1999999999998</v>
      </c>
      <c r="L31" s="63">
        <f t="shared" si="3"/>
        <v>123432</v>
      </c>
      <c r="M31" s="63">
        <f t="shared" si="4"/>
        <v>24686.399999999998</v>
      </c>
      <c r="N31" s="63">
        <f t="shared" si="5"/>
        <v>617160</v>
      </c>
      <c r="O31" s="64">
        <f t="shared" si="6"/>
        <v>123431.99999999999</v>
      </c>
    </row>
    <row r="32" spans="1:15" ht="65.25" customHeight="1" x14ac:dyDescent="0.25">
      <c r="A32" s="28">
        <v>5</v>
      </c>
      <c r="B32" s="29" t="s">
        <v>23</v>
      </c>
      <c r="C32" s="29">
        <v>26077</v>
      </c>
      <c r="D32" s="29" t="s">
        <v>18</v>
      </c>
      <c r="E32" s="29" t="s">
        <v>19</v>
      </c>
      <c r="F32" s="29">
        <v>0</v>
      </c>
      <c r="G32" s="29">
        <v>470</v>
      </c>
      <c r="H32" s="29">
        <f t="shared" si="0"/>
        <v>470</v>
      </c>
      <c r="I32" s="30">
        <v>30.07</v>
      </c>
      <c r="J32" s="30">
        <f t="shared" si="1"/>
        <v>0</v>
      </c>
      <c r="K32" s="30">
        <f t="shared" si="2"/>
        <v>14132.9</v>
      </c>
      <c r="L32" s="30">
        <f t="shared" si="3"/>
        <v>0</v>
      </c>
      <c r="M32" s="30">
        <f t="shared" si="4"/>
        <v>169594.8</v>
      </c>
      <c r="N32" s="30">
        <f t="shared" si="5"/>
        <v>0</v>
      </c>
      <c r="O32" s="31">
        <f t="shared" si="6"/>
        <v>847974</v>
      </c>
    </row>
    <row r="33" spans="1:24" ht="67.5" customHeight="1" x14ac:dyDescent="0.25">
      <c r="A33" s="32">
        <v>6</v>
      </c>
      <c r="B33" s="33" t="s">
        <v>24</v>
      </c>
      <c r="C33" s="33">
        <v>26077</v>
      </c>
      <c r="D33" s="33" t="s">
        <v>18</v>
      </c>
      <c r="E33" s="33" t="s">
        <v>19</v>
      </c>
      <c r="F33" s="33">
        <v>0</v>
      </c>
      <c r="G33" s="33">
        <v>220</v>
      </c>
      <c r="H33" s="62">
        <f t="shared" si="0"/>
        <v>220</v>
      </c>
      <c r="I33" s="34">
        <v>13.4</v>
      </c>
      <c r="J33" s="63">
        <f t="shared" si="1"/>
        <v>0</v>
      </c>
      <c r="K33" s="63">
        <f t="shared" si="2"/>
        <v>2948</v>
      </c>
      <c r="L33" s="63">
        <f t="shared" si="3"/>
        <v>0</v>
      </c>
      <c r="M33" s="63">
        <f t="shared" si="4"/>
        <v>35376</v>
      </c>
      <c r="N33" s="63">
        <f t="shared" si="5"/>
        <v>0</v>
      </c>
      <c r="O33" s="64">
        <f t="shared" si="6"/>
        <v>176880</v>
      </c>
    </row>
    <row r="34" spans="1:24" ht="74.25" customHeight="1" x14ac:dyDescent="0.25">
      <c r="A34" s="28">
        <v>7</v>
      </c>
      <c r="B34" s="29" t="s">
        <v>25</v>
      </c>
      <c r="C34" s="29">
        <v>26077</v>
      </c>
      <c r="D34" s="29" t="s">
        <v>18</v>
      </c>
      <c r="E34" s="29" t="s">
        <v>19</v>
      </c>
      <c r="F34" s="29">
        <v>0</v>
      </c>
      <c r="G34" s="29">
        <v>212</v>
      </c>
      <c r="H34" s="29">
        <f t="shared" si="0"/>
        <v>212</v>
      </c>
      <c r="I34" s="30">
        <v>69.7</v>
      </c>
      <c r="J34" s="30">
        <f t="shared" si="1"/>
        <v>0</v>
      </c>
      <c r="K34" s="30">
        <f t="shared" si="2"/>
        <v>14776.400000000001</v>
      </c>
      <c r="L34" s="30">
        <f t="shared" si="3"/>
        <v>0</v>
      </c>
      <c r="M34" s="30">
        <f t="shared" si="4"/>
        <v>177316.80000000002</v>
      </c>
      <c r="N34" s="30">
        <f t="shared" si="5"/>
        <v>0</v>
      </c>
      <c r="O34" s="31">
        <f t="shared" si="6"/>
        <v>886584.00000000012</v>
      </c>
    </row>
    <row r="35" spans="1:24" ht="83.25" customHeight="1" x14ac:dyDescent="0.25">
      <c r="A35" s="32">
        <v>8</v>
      </c>
      <c r="B35" s="33" t="s">
        <v>26</v>
      </c>
      <c r="C35" s="33">
        <v>26077</v>
      </c>
      <c r="D35" s="33" t="s">
        <v>18</v>
      </c>
      <c r="E35" s="33" t="s">
        <v>19</v>
      </c>
      <c r="F35" s="33">
        <v>2</v>
      </c>
      <c r="G35" s="33">
        <v>6</v>
      </c>
      <c r="H35" s="62">
        <f t="shared" si="0"/>
        <v>8</v>
      </c>
      <c r="I35" s="34">
        <v>36.729999999999997</v>
      </c>
      <c r="J35" s="63">
        <f t="shared" si="1"/>
        <v>73.459999999999994</v>
      </c>
      <c r="K35" s="63">
        <f t="shared" si="2"/>
        <v>220.38</v>
      </c>
      <c r="L35" s="63">
        <f t="shared" si="3"/>
        <v>881.52</v>
      </c>
      <c r="M35" s="63">
        <f t="shared" si="4"/>
        <v>2644.56</v>
      </c>
      <c r="N35" s="63">
        <f t="shared" si="5"/>
        <v>4407.5999999999995</v>
      </c>
      <c r="O35" s="64">
        <f t="shared" si="6"/>
        <v>13222.8</v>
      </c>
    </row>
    <row r="36" spans="1:24" ht="87.75" customHeight="1" x14ac:dyDescent="0.25">
      <c r="A36" s="28">
        <v>9</v>
      </c>
      <c r="B36" s="29" t="s">
        <v>27</v>
      </c>
      <c r="C36" s="29">
        <v>26077</v>
      </c>
      <c r="D36" s="29" t="s">
        <v>18</v>
      </c>
      <c r="E36" s="29" t="s">
        <v>19</v>
      </c>
      <c r="F36" s="29">
        <v>12</v>
      </c>
      <c r="G36" s="29">
        <v>67</v>
      </c>
      <c r="H36" s="29">
        <f t="shared" si="0"/>
        <v>79</v>
      </c>
      <c r="I36" s="30">
        <v>238</v>
      </c>
      <c r="J36" s="30">
        <f t="shared" si="1"/>
        <v>2856</v>
      </c>
      <c r="K36" s="30">
        <f t="shared" si="2"/>
        <v>15946</v>
      </c>
      <c r="L36" s="30">
        <f t="shared" si="3"/>
        <v>34272</v>
      </c>
      <c r="M36" s="30">
        <f t="shared" si="4"/>
        <v>191352</v>
      </c>
      <c r="N36" s="30">
        <f t="shared" si="5"/>
        <v>171360</v>
      </c>
      <c r="O36" s="31">
        <f t="shared" si="6"/>
        <v>956760</v>
      </c>
    </row>
    <row r="37" spans="1:24" ht="74.25" customHeight="1" x14ac:dyDescent="0.25">
      <c r="A37" s="32">
        <v>10</v>
      </c>
      <c r="B37" s="33" t="s">
        <v>28</v>
      </c>
      <c r="C37" s="33">
        <v>26077</v>
      </c>
      <c r="D37" s="33" t="s">
        <v>18</v>
      </c>
      <c r="E37" s="33" t="s">
        <v>19</v>
      </c>
      <c r="F37" s="33">
        <v>200</v>
      </c>
      <c r="G37" s="33">
        <v>725</v>
      </c>
      <c r="H37" s="62">
        <f t="shared" si="0"/>
        <v>925</v>
      </c>
      <c r="I37" s="34">
        <v>49.1</v>
      </c>
      <c r="J37" s="63">
        <f t="shared" si="1"/>
        <v>9820</v>
      </c>
      <c r="K37" s="63">
        <f t="shared" si="2"/>
        <v>35597.5</v>
      </c>
      <c r="L37" s="63">
        <f t="shared" si="3"/>
        <v>117840</v>
      </c>
      <c r="M37" s="63">
        <f t="shared" si="4"/>
        <v>427170</v>
      </c>
      <c r="N37" s="63">
        <f t="shared" si="5"/>
        <v>589200</v>
      </c>
      <c r="O37" s="64">
        <f t="shared" si="6"/>
        <v>2135850</v>
      </c>
    </row>
    <row r="38" spans="1:24" ht="82.5" customHeight="1" x14ac:dyDescent="0.25">
      <c r="A38" s="28">
        <v>11</v>
      </c>
      <c r="B38" s="29" t="s">
        <v>29</v>
      </c>
      <c r="C38" s="29">
        <v>26077</v>
      </c>
      <c r="D38" s="29" t="s">
        <v>18</v>
      </c>
      <c r="E38" s="29" t="s">
        <v>19</v>
      </c>
      <c r="F38" s="29">
        <v>100</v>
      </c>
      <c r="G38" s="29">
        <v>55</v>
      </c>
      <c r="H38" s="29">
        <f t="shared" si="0"/>
        <v>155</v>
      </c>
      <c r="I38" s="30">
        <v>68.33</v>
      </c>
      <c r="J38" s="30">
        <f t="shared" si="1"/>
        <v>6833</v>
      </c>
      <c r="K38" s="30">
        <f t="shared" si="2"/>
        <v>3758.15</v>
      </c>
      <c r="L38" s="30">
        <f t="shared" si="3"/>
        <v>81996</v>
      </c>
      <c r="M38" s="30">
        <f t="shared" si="4"/>
        <v>45097.8</v>
      </c>
      <c r="N38" s="30">
        <f t="shared" si="5"/>
        <v>409980</v>
      </c>
      <c r="O38" s="31">
        <f t="shared" si="6"/>
        <v>225489</v>
      </c>
    </row>
    <row r="39" spans="1:24" ht="104.25" customHeight="1" x14ac:dyDescent="0.25">
      <c r="A39" s="32">
        <v>12</v>
      </c>
      <c r="B39" s="33" t="s">
        <v>30</v>
      </c>
      <c r="C39" s="33">
        <v>27472</v>
      </c>
      <c r="D39" s="33" t="s">
        <v>31</v>
      </c>
      <c r="E39" s="33" t="s">
        <v>32</v>
      </c>
      <c r="F39" s="33">
        <v>0</v>
      </c>
      <c r="G39" s="33">
        <v>11</v>
      </c>
      <c r="H39" s="62">
        <f t="shared" si="0"/>
        <v>11</v>
      </c>
      <c r="I39" s="34">
        <v>1410.6</v>
      </c>
      <c r="J39" s="63">
        <f t="shared" si="1"/>
        <v>0</v>
      </c>
      <c r="K39" s="63">
        <f t="shared" si="2"/>
        <v>15516.599999999999</v>
      </c>
      <c r="L39" s="63">
        <f t="shared" si="3"/>
        <v>0</v>
      </c>
      <c r="M39" s="63">
        <f>K39</f>
        <v>15516.599999999999</v>
      </c>
      <c r="N39" s="63">
        <f t="shared" si="5"/>
        <v>0</v>
      </c>
      <c r="O39" s="64">
        <f>M39*5</f>
        <v>77583</v>
      </c>
    </row>
    <row r="40" spans="1:24" ht="105" customHeight="1" x14ac:dyDescent="0.25">
      <c r="A40" s="28">
        <v>13</v>
      </c>
      <c r="B40" s="29" t="s">
        <v>33</v>
      </c>
      <c r="C40" s="29">
        <v>27472</v>
      </c>
      <c r="D40" s="29" t="s">
        <v>31</v>
      </c>
      <c r="E40" s="29" t="s">
        <v>32</v>
      </c>
      <c r="F40" s="29">
        <v>0</v>
      </c>
      <c r="G40" s="29">
        <v>117</v>
      </c>
      <c r="H40" s="29">
        <f t="shared" si="0"/>
        <v>117</v>
      </c>
      <c r="I40" s="30">
        <v>323</v>
      </c>
      <c r="J40" s="30">
        <f t="shared" si="1"/>
        <v>0</v>
      </c>
      <c r="K40" s="30">
        <f t="shared" si="2"/>
        <v>37791</v>
      </c>
      <c r="L40" s="30">
        <f t="shared" si="3"/>
        <v>0</v>
      </c>
      <c r="M40" s="30">
        <f>K40</f>
        <v>37791</v>
      </c>
      <c r="N40" s="30">
        <f t="shared" si="5"/>
        <v>0</v>
      </c>
      <c r="O40" s="31">
        <f>M40*5</f>
        <v>188955</v>
      </c>
    </row>
    <row r="41" spans="1:24" ht="27.75" customHeight="1" x14ac:dyDescent="0.25">
      <c r="A41" s="32">
        <v>14</v>
      </c>
      <c r="B41" s="33" t="s">
        <v>34</v>
      </c>
      <c r="C41" s="33">
        <v>27758</v>
      </c>
      <c r="D41" s="33" t="s">
        <v>18</v>
      </c>
      <c r="E41" s="33" t="s">
        <v>35</v>
      </c>
      <c r="F41" s="36">
        <v>12000</v>
      </c>
      <c r="G41" s="36">
        <v>16000</v>
      </c>
      <c r="H41" s="65">
        <f>F41+G41</f>
        <v>28000</v>
      </c>
      <c r="I41" s="34">
        <v>0.53</v>
      </c>
      <c r="J41" s="63">
        <f t="shared" si="1"/>
        <v>6360</v>
      </c>
      <c r="K41" s="63">
        <f t="shared" si="2"/>
        <v>8480</v>
      </c>
      <c r="L41" s="63">
        <f t="shared" si="3"/>
        <v>76320</v>
      </c>
      <c r="M41" s="63">
        <f t="shared" si="4"/>
        <v>101760</v>
      </c>
      <c r="N41" s="63">
        <f t="shared" si="5"/>
        <v>381600</v>
      </c>
      <c r="O41" s="64">
        <f t="shared" si="6"/>
        <v>508800</v>
      </c>
    </row>
    <row r="42" spans="1:24" ht="70.5" customHeight="1" x14ac:dyDescent="0.25">
      <c r="A42" s="28">
        <v>15</v>
      </c>
      <c r="B42" s="29" t="s">
        <v>36</v>
      </c>
      <c r="C42" s="29">
        <v>3840</v>
      </c>
      <c r="D42" s="29" t="s">
        <v>37</v>
      </c>
      <c r="E42" s="29" t="s">
        <v>38</v>
      </c>
      <c r="F42" s="29">
        <v>0</v>
      </c>
      <c r="G42" s="29">
        <v>6</v>
      </c>
      <c r="H42" s="29">
        <f t="shared" si="0"/>
        <v>6</v>
      </c>
      <c r="I42" s="30">
        <v>1725</v>
      </c>
      <c r="J42" s="30">
        <f t="shared" si="1"/>
        <v>0</v>
      </c>
      <c r="K42" s="30">
        <f t="shared" si="2"/>
        <v>10350</v>
      </c>
      <c r="L42" s="30">
        <f t="shared" si="3"/>
        <v>0</v>
      </c>
      <c r="M42" s="30">
        <f>K42</f>
        <v>10350</v>
      </c>
      <c r="N42" s="30">
        <f t="shared" si="5"/>
        <v>0</v>
      </c>
      <c r="O42" s="31">
        <f>M42</f>
        <v>10350</v>
      </c>
    </row>
    <row r="43" spans="1:24" ht="63" customHeight="1" x14ac:dyDescent="0.25">
      <c r="A43" s="32">
        <v>18</v>
      </c>
      <c r="B43" s="33" t="s">
        <v>39</v>
      </c>
      <c r="C43" s="33">
        <v>26077</v>
      </c>
      <c r="D43" s="33" t="s">
        <v>18</v>
      </c>
      <c r="E43" s="33" t="s">
        <v>19</v>
      </c>
      <c r="F43" s="33">
        <v>20</v>
      </c>
      <c r="G43" s="33">
        <v>146</v>
      </c>
      <c r="H43" s="62">
        <f t="shared" si="0"/>
        <v>166</v>
      </c>
      <c r="I43" s="34">
        <v>187.84</v>
      </c>
      <c r="J43" s="63">
        <f t="shared" si="1"/>
        <v>3756.8</v>
      </c>
      <c r="K43" s="63">
        <f t="shared" si="2"/>
        <v>27424.639999999999</v>
      </c>
      <c r="L43" s="63">
        <f t="shared" si="3"/>
        <v>45081.600000000006</v>
      </c>
      <c r="M43" s="63">
        <f t="shared" si="4"/>
        <v>329095.67999999999</v>
      </c>
      <c r="N43" s="63">
        <f t="shared" si="5"/>
        <v>225408</v>
      </c>
      <c r="O43" s="64">
        <f t="shared" si="6"/>
        <v>1645478.4</v>
      </c>
    </row>
    <row r="44" spans="1:24" ht="30.75" customHeight="1" x14ac:dyDescent="0.25">
      <c r="A44" s="37" t="s">
        <v>40</v>
      </c>
      <c r="B44" s="38"/>
      <c r="C44" s="38"/>
      <c r="D44" s="38"/>
      <c r="E44" s="38"/>
      <c r="F44" s="38"/>
      <c r="G44" s="38"/>
      <c r="H44" s="38"/>
      <c r="I44" s="39"/>
      <c r="J44" s="40">
        <f>SUM(J28:J43)</f>
        <v>61916.26</v>
      </c>
      <c r="K44" s="40">
        <f>SUM(K28:K43)</f>
        <v>308960.33999999997</v>
      </c>
      <c r="L44" s="40">
        <f>SUM(L28:L43)</f>
        <v>742995.12</v>
      </c>
      <c r="M44" s="40">
        <f>SUM(M28:M43)</f>
        <v>3007290.48</v>
      </c>
      <c r="N44" s="40">
        <f>SUM(N28:N43)</f>
        <v>3714975.6</v>
      </c>
      <c r="O44" s="41">
        <f>SUM(O28:O43)</f>
        <v>14995052.4</v>
      </c>
    </row>
    <row r="48" spans="1:24" ht="30" customHeight="1" x14ac:dyDescent="0.25">
      <c r="A48" s="42" t="s">
        <v>41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4"/>
    </row>
    <row r="49" spans="1:24" x14ac:dyDescent="0.25">
      <c r="A49" s="45" t="s">
        <v>2</v>
      </c>
      <c r="B49" s="46" t="s">
        <v>42</v>
      </c>
      <c r="C49" s="46" t="s">
        <v>42</v>
      </c>
      <c r="D49" s="46" t="s">
        <v>42</v>
      </c>
      <c r="E49" s="46" t="s">
        <v>42</v>
      </c>
      <c r="F49" s="46" t="s">
        <v>42</v>
      </c>
      <c r="G49" s="46" t="s">
        <v>42</v>
      </c>
      <c r="H49" s="46" t="s">
        <v>42</v>
      </c>
      <c r="I49" s="46" t="s">
        <v>42</v>
      </c>
      <c r="J49" s="46" t="s">
        <v>42</v>
      </c>
      <c r="K49" s="46" t="s">
        <v>42</v>
      </c>
      <c r="L49" s="46" t="s">
        <v>42</v>
      </c>
      <c r="M49" s="46" t="s">
        <v>42</v>
      </c>
      <c r="N49" s="46" t="s">
        <v>42</v>
      </c>
      <c r="O49" s="46" t="s">
        <v>42</v>
      </c>
      <c r="P49" s="46" t="s">
        <v>42</v>
      </c>
      <c r="Q49" s="46" t="s">
        <v>42</v>
      </c>
      <c r="R49" s="46" t="s">
        <v>42</v>
      </c>
      <c r="S49" s="46" t="s">
        <v>42</v>
      </c>
      <c r="T49" s="46" t="s">
        <v>42</v>
      </c>
      <c r="U49" s="46" t="s">
        <v>42</v>
      </c>
      <c r="V49" s="46" t="s">
        <v>42</v>
      </c>
      <c r="W49" s="46" t="s">
        <v>42</v>
      </c>
      <c r="X49" s="47" t="s">
        <v>65</v>
      </c>
    </row>
    <row r="50" spans="1:24" x14ac:dyDescent="0.25">
      <c r="A50" s="48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50"/>
    </row>
    <row r="51" spans="1:24" ht="30" x14ac:dyDescent="0.25">
      <c r="A51" s="51"/>
      <c r="B51" s="52" t="s">
        <v>43</v>
      </c>
      <c r="C51" s="52" t="s">
        <v>44</v>
      </c>
      <c r="D51" s="52" t="s">
        <v>45</v>
      </c>
      <c r="E51" s="52" t="s">
        <v>46</v>
      </c>
      <c r="F51" s="52" t="s">
        <v>47</v>
      </c>
      <c r="G51" s="52" t="s">
        <v>48</v>
      </c>
      <c r="H51" s="52" t="s">
        <v>49</v>
      </c>
      <c r="I51" s="52" t="s">
        <v>50</v>
      </c>
      <c r="J51" s="52" t="s">
        <v>51</v>
      </c>
      <c r="K51" s="52" t="s">
        <v>52</v>
      </c>
      <c r="L51" s="52" t="s">
        <v>53</v>
      </c>
      <c r="M51" s="52" t="s">
        <v>54</v>
      </c>
      <c r="N51" s="52" t="s">
        <v>55</v>
      </c>
      <c r="O51" s="52" t="s">
        <v>56</v>
      </c>
      <c r="P51" s="52" t="s">
        <v>57</v>
      </c>
      <c r="Q51" s="52" t="s">
        <v>58</v>
      </c>
      <c r="R51" s="52" t="s">
        <v>59</v>
      </c>
      <c r="S51" s="52" t="s">
        <v>60</v>
      </c>
      <c r="T51" s="52" t="s">
        <v>61</v>
      </c>
      <c r="U51" s="52" t="s">
        <v>62</v>
      </c>
      <c r="V51" s="52" t="s">
        <v>63</v>
      </c>
      <c r="W51" s="52" t="s">
        <v>64</v>
      </c>
      <c r="X51" s="53"/>
    </row>
    <row r="52" spans="1:24" ht="15.75" customHeight="1" x14ac:dyDescent="0.25">
      <c r="A52" s="54" t="s">
        <v>66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6"/>
    </row>
    <row r="53" spans="1:24" x14ac:dyDescent="0.25">
      <c r="A53" s="28">
        <v>1</v>
      </c>
      <c r="B53" s="29">
        <v>10</v>
      </c>
      <c r="C53" s="29">
        <v>50</v>
      </c>
      <c r="D53" s="29">
        <v>50</v>
      </c>
      <c r="E53" s="29">
        <v>0</v>
      </c>
      <c r="F53" s="29">
        <v>200</v>
      </c>
      <c r="G53" s="29">
        <v>2</v>
      </c>
      <c r="H53" s="29">
        <v>0</v>
      </c>
      <c r="I53" s="29">
        <v>300</v>
      </c>
      <c r="J53" s="29">
        <v>0</v>
      </c>
      <c r="K53" s="29">
        <v>0</v>
      </c>
      <c r="L53" s="29">
        <v>100</v>
      </c>
      <c r="M53" s="29">
        <v>70</v>
      </c>
      <c r="N53" s="29">
        <v>90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150</v>
      </c>
      <c r="U53" s="29">
        <v>0</v>
      </c>
      <c r="V53" s="29">
        <v>300</v>
      </c>
      <c r="W53" s="29">
        <v>30</v>
      </c>
      <c r="X53" s="57">
        <f>SUM(B53:W53)</f>
        <v>1352</v>
      </c>
    </row>
    <row r="54" spans="1:24" x14ac:dyDescent="0.25">
      <c r="A54" s="32">
        <v>2</v>
      </c>
      <c r="B54" s="33">
        <v>10</v>
      </c>
      <c r="C54" s="33">
        <v>0</v>
      </c>
      <c r="D54" s="33">
        <v>10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10</v>
      </c>
      <c r="L54" s="33">
        <v>100</v>
      </c>
      <c r="M54" s="33">
        <v>130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66">
        <f t="shared" ref="X54:X68" si="7">SUM(B54:W54)</f>
        <v>260</v>
      </c>
    </row>
    <row r="55" spans="1:24" x14ac:dyDescent="0.25">
      <c r="A55" s="28">
        <v>3</v>
      </c>
      <c r="B55" s="29">
        <v>50</v>
      </c>
      <c r="C55" s="29">
        <v>100</v>
      </c>
      <c r="D55" s="29">
        <v>0</v>
      </c>
      <c r="E55" s="29">
        <v>100</v>
      </c>
      <c r="F55" s="29">
        <v>0</v>
      </c>
      <c r="G55" s="29">
        <v>0</v>
      </c>
      <c r="H55" s="29">
        <v>110</v>
      </c>
      <c r="I55" s="29">
        <v>0</v>
      </c>
      <c r="J55" s="29">
        <v>50</v>
      </c>
      <c r="K55" s="29">
        <v>0</v>
      </c>
      <c r="L55" s="29">
        <v>20</v>
      </c>
      <c r="M55" s="29">
        <v>0</v>
      </c>
      <c r="N55" s="29">
        <v>90</v>
      </c>
      <c r="O55" s="29">
        <v>0</v>
      </c>
      <c r="P55" s="29">
        <v>0</v>
      </c>
      <c r="Q55" s="29">
        <v>95</v>
      </c>
      <c r="R55" s="29">
        <v>21</v>
      </c>
      <c r="S55" s="29">
        <v>150</v>
      </c>
      <c r="T55" s="29">
        <v>0</v>
      </c>
      <c r="U55" s="29">
        <v>15</v>
      </c>
      <c r="V55" s="29">
        <v>300</v>
      </c>
      <c r="W55" s="29">
        <v>50</v>
      </c>
      <c r="X55" s="57">
        <f t="shared" si="7"/>
        <v>1151</v>
      </c>
    </row>
    <row r="56" spans="1:24" x14ac:dyDescent="0.25">
      <c r="A56" s="32">
        <v>4</v>
      </c>
      <c r="B56" s="33">
        <v>0</v>
      </c>
      <c r="C56" s="33">
        <v>0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20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66">
        <f t="shared" si="7"/>
        <v>20</v>
      </c>
    </row>
    <row r="57" spans="1:24" x14ac:dyDescent="0.25">
      <c r="A57" s="28">
        <v>5</v>
      </c>
      <c r="B57" s="29">
        <v>0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400</v>
      </c>
      <c r="J57" s="29">
        <v>0</v>
      </c>
      <c r="K57" s="29">
        <v>0</v>
      </c>
      <c r="L57" s="29">
        <v>20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29">
        <v>50</v>
      </c>
      <c r="W57" s="29">
        <v>0</v>
      </c>
      <c r="X57" s="57">
        <f t="shared" si="7"/>
        <v>470</v>
      </c>
    </row>
    <row r="58" spans="1:24" x14ac:dyDescent="0.25">
      <c r="A58" s="32">
        <v>6</v>
      </c>
      <c r="B58" s="33">
        <v>0</v>
      </c>
      <c r="C58" s="33">
        <v>0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100</v>
      </c>
      <c r="J58" s="33">
        <v>0</v>
      </c>
      <c r="K58" s="33">
        <v>0</v>
      </c>
      <c r="L58" s="33">
        <v>20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  <c r="V58" s="33">
        <v>100</v>
      </c>
      <c r="W58" s="33">
        <v>0</v>
      </c>
      <c r="X58" s="66">
        <f t="shared" si="7"/>
        <v>220</v>
      </c>
    </row>
    <row r="59" spans="1:24" x14ac:dyDescent="0.25">
      <c r="A59" s="28">
        <v>7</v>
      </c>
      <c r="B59" s="29">
        <v>0</v>
      </c>
      <c r="C59" s="29">
        <v>5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50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5</v>
      </c>
      <c r="P59" s="29">
        <v>0</v>
      </c>
      <c r="Q59" s="29">
        <v>2</v>
      </c>
      <c r="R59" s="29">
        <v>0</v>
      </c>
      <c r="S59" s="29">
        <v>0</v>
      </c>
      <c r="T59" s="29">
        <v>0</v>
      </c>
      <c r="U59" s="29">
        <v>0</v>
      </c>
      <c r="V59" s="29">
        <v>150</v>
      </c>
      <c r="W59" s="29">
        <v>0</v>
      </c>
      <c r="X59" s="57">
        <f t="shared" si="7"/>
        <v>212</v>
      </c>
    </row>
    <row r="60" spans="1:24" x14ac:dyDescent="0.25">
      <c r="A60" s="32">
        <v>8</v>
      </c>
      <c r="B60" s="33">
        <v>0</v>
      </c>
      <c r="C60" s="33">
        <v>0</v>
      </c>
      <c r="D60" s="33">
        <v>0</v>
      </c>
      <c r="E60" s="33">
        <v>0</v>
      </c>
      <c r="F60" s="33">
        <v>3</v>
      </c>
      <c r="G60" s="33">
        <v>0</v>
      </c>
      <c r="H60" s="33">
        <v>0</v>
      </c>
      <c r="I60" s="33">
        <v>0</v>
      </c>
      <c r="J60" s="33">
        <v>0</v>
      </c>
      <c r="K60" s="33">
        <v>3</v>
      </c>
      <c r="L60" s="33">
        <v>0</v>
      </c>
      <c r="M60" s="33">
        <v>0</v>
      </c>
      <c r="N60" s="33">
        <v>0</v>
      </c>
      <c r="O60" s="33">
        <v>0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  <c r="V60" s="33">
        <v>0</v>
      </c>
      <c r="W60" s="33">
        <v>0</v>
      </c>
      <c r="X60" s="66">
        <f t="shared" si="7"/>
        <v>6</v>
      </c>
    </row>
    <row r="61" spans="1:24" x14ac:dyDescent="0.25">
      <c r="A61" s="28">
        <v>9</v>
      </c>
      <c r="B61" s="29">
        <v>1</v>
      </c>
      <c r="C61" s="29">
        <v>5</v>
      </c>
      <c r="D61" s="29">
        <v>0</v>
      </c>
      <c r="E61" s="29">
        <v>0</v>
      </c>
      <c r="F61" s="29">
        <v>1</v>
      </c>
      <c r="G61" s="29">
        <v>0</v>
      </c>
      <c r="H61" s="29">
        <v>0</v>
      </c>
      <c r="I61" s="29">
        <v>20</v>
      </c>
      <c r="J61" s="29">
        <v>5</v>
      </c>
      <c r="K61" s="29">
        <v>0</v>
      </c>
      <c r="L61" s="29">
        <v>5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29">
        <v>30</v>
      </c>
      <c r="W61" s="29">
        <v>0</v>
      </c>
      <c r="X61" s="57">
        <f t="shared" si="7"/>
        <v>67</v>
      </c>
    </row>
    <row r="62" spans="1:24" x14ac:dyDescent="0.25">
      <c r="A62" s="32">
        <v>10</v>
      </c>
      <c r="B62" s="33">
        <v>0</v>
      </c>
      <c r="C62" s="33">
        <v>50</v>
      </c>
      <c r="D62" s="33">
        <v>0</v>
      </c>
      <c r="E62" s="33">
        <v>0</v>
      </c>
      <c r="F62" s="33">
        <v>0</v>
      </c>
      <c r="G62" s="33">
        <v>40</v>
      </c>
      <c r="H62" s="33">
        <v>0</v>
      </c>
      <c r="I62" s="33">
        <v>0</v>
      </c>
      <c r="J62" s="33">
        <v>0</v>
      </c>
      <c r="K62" s="33">
        <v>0</v>
      </c>
      <c r="L62" s="33">
        <v>5</v>
      </c>
      <c r="M62" s="33">
        <v>0</v>
      </c>
      <c r="N62" s="33">
        <v>0</v>
      </c>
      <c r="O62" s="33">
        <v>100</v>
      </c>
      <c r="P62" s="33">
        <v>200</v>
      </c>
      <c r="Q62" s="33">
        <v>0</v>
      </c>
      <c r="R62" s="33">
        <v>0</v>
      </c>
      <c r="S62" s="33">
        <v>0</v>
      </c>
      <c r="T62" s="33">
        <v>0</v>
      </c>
      <c r="U62" s="33">
        <v>30</v>
      </c>
      <c r="V62" s="33">
        <v>300</v>
      </c>
      <c r="W62" s="33">
        <v>0</v>
      </c>
      <c r="X62" s="66">
        <f t="shared" si="7"/>
        <v>725</v>
      </c>
    </row>
    <row r="63" spans="1:24" x14ac:dyDescent="0.25">
      <c r="A63" s="28">
        <v>11</v>
      </c>
      <c r="B63" s="29">
        <v>0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5</v>
      </c>
      <c r="M63" s="29">
        <v>0</v>
      </c>
      <c r="N63" s="29">
        <v>0</v>
      </c>
      <c r="O63" s="29">
        <v>0</v>
      </c>
      <c r="P63" s="29">
        <v>50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57">
        <f t="shared" si="7"/>
        <v>55</v>
      </c>
    </row>
    <row r="64" spans="1:24" x14ac:dyDescent="0.25">
      <c r="A64" s="32">
        <v>12</v>
      </c>
      <c r="B64" s="33">
        <v>0</v>
      </c>
      <c r="C64" s="33">
        <v>0</v>
      </c>
      <c r="D64" s="33">
        <v>0</v>
      </c>
      <c r="E64" s="33">
        <v>1</v>
      </c>
      <c r="F64" s="33">
        <v>1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4</v>
      </c>
      <c r="M64" s="33">
        <v>0</v>
      </c>
      <c r="N64" s="33">
        <v>0</v>
      </c>
      <c r="O64" s="33">
        <v>5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  <c r="V64" s="33">
        <v>0</v>
      </c>
      <c r="W64" s="33">
        <v>0</v>
      </c>
      <c r="X64" s="66">
        <f t="shared" si="7"/>
        <v>11</v>
      </c>
    </row>
    <row r="65" spans="1:24" x14ac:dyDescent="0.25">
      <c r="A65" s="28">
        <v>13</v>
      </c>
      <c r="B65" s="29">
        <v>0</v>
      </c>
      <c r="C65" s="29">
        <v>0</v>
      </c>
      <c r="D65" s="29">
        <v>0</v>
      </c>
      <c r="E65" s="29">
        <v>100</v>
      </c>
      <c r="F65" s="29">
        <v>3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4</v>
      </c>
      <c r="M65" s="29">
        <v>0</v>
      </c>
      <c r="N65" s="29">
        <v>0</v>
      </c>
      <c r="O65" s="29">
        <v>10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57">
        <f t="shared" si="7"/>
        <v>117</v>
      </c>
    </row>
    <row r="66" spans="1:24" x14ac:dyDescent="0.25">
      <c r="A66" s="32">
        <v>14</v>
      </c>
      <c r="B66" s="33">
        <v>0</v>
      </c>
      <c r="C66" s="33">
        <v>0</v>
      </c>
      <c r="D66" s="33">
        <v>1000</v>
      </c>
      <c r="E66" s="33">
        <v>0</v>
      </c>
      <c r="F66" s="33">
        <v>2000</v>
      </c>
      <c r="G66" s="33">
        <v>0</v>
      </c>
      <c r="H66" s="33">
        <v>5000</v>
      </c>
      <c r="I66" s="33">
        <v>0</v>
      </c>
      <c r="J66" s="33">
        <v>0</v>
      </c>
      <c r="K66" s="33">
        <v>0</v>
      </c>
      <c r="L66" s="33">
        <v>3000</v>
      </c>
      <c r="M66" s="33">
        <v>4000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1000</v>
      </c>
      <c r="U66" s="33">
        <v>0</v>
      </c>
      <c r="V66" s="33">
        <v>0</v>
      </c>
      <c r="W66" s="33">
        <v>0</v>
      </c>
      <c r="X66" s="66">
        <f t="shared" si="7"/>
        <v>16000</v>
      </c>
    </row>
    <row r="67" spans="1:24" x14ac:dyDescent="0.25">
      <c r="A67" s="28">
        <v>15</v>
      </c>
      <c r="B67" s="29">
        <v>1</v>
      </c>
      <c r="C67" s="29">
        <v>1</v>
      </c>
      <c r="D67" s="29">
        <v>0</v>
      </c>
      <c r="E67" s="29">
        <v>1</v>
      </c>
      <c r="F67" s="29">
        <v>1</v>
      </c>
      <c r="G67" s="29">
        <v>0</v>
      </c>
      <c r="H67" s="29">
        <v>0</v>
      </c>
      <c r="I67" s="29">
        <v>0</v>
      </c>
      <c r="J67" s="29">
        <v>1</v>
      </c>
      <c r="K67" s="29">
        <v>0</v>
      </c>
      <c r="L67" s="29">
        <v>1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57">
        <f t="shared" si="7"/>
        <v>6</v>
      </c>
    </row>
    <row r="68" spans="1:24" x14ac:dyDescent="0.25">
      <c r="A68" s="32">
        <v>18</v>
      </c>
      <c r="B68" s="33">
        <v>0</v>
      </c>
      <c r="C68" s="33">
        <v>5</v>
      </c>
      <c r="D68" s="33">
        <v>1</v>
      </c>
      <c r="E68" s="33">
        <v>0</v>
      </c>
      <c r="F68" s="33">
        <v>1</v>
      </c>
      <c r="G68" s="33">
        <v>2</v>
      </c>
      <c r="H68" s="33">
        <v>2</v>
      </c>
      <c r="I68" s="33">
        <v>30</v>
      </c>
      <c r="J68" s="33">
        <v>0</v>
      </c>
      <c r="K68" s="33">
        <v>0</v>
      </c>
      <c r="L68" s="33">
        <v>1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</v>
      </c>
      <c r="T68" s="33">
        <v>3</v>
      </c>
      <c r="U68" s="33">
        <v>0</v>
      </c>
      <c r="V68" s="33">
        <v>100</v>
      </c>
      <c r="W68" s="33">
        <v>1</v>
      </c>
      <c r="X68" s="66">
        <f t="shared" si="7"/>
        <v>146</v>
      </c>
    </row>
    <row r="69" spans="1:24" ht="45" x14ac:dyDescent="0.25">
      <c r="A69" s="58" t="s">
        <v>67</v>
      </c>
      <c r="B69" s="59">
        <v>72</v>
      </c>
      <c r="C69" s="59">
        <v>216</v>
      </c>
      <c r="D69" s="59">
        <v>1061</v>
      </c>
      <c r="E69" s="59">
        <v>202</v>
      </c>
      <c r="F69" s="60">
        <v>2210</v>
      </c>
      <c r="G69" s="59">
        <v>44</v>
      </c>
      <c r="H69" s="59">
        <v>5112</v>
      </c>
      <c r="I69" s="59">
        <v>900</v>
      </c>
      <c r="J69" s="59">
        <v>56</v>
      </c>
      <c r="K69" s="59">
        <v>13</v>
      </c>
      <c r="L69" s="59">
        <v>3305</v>
      </c>
      <c r="M69" s="59">
        <v>4200</v>
      </c>
      <c r="N69" s="59">
        <v>180</v>
      </c>
      <c r="O69" s="59">
        <v>120</v>
      </c>
      <c r="P69" s="59">
        <v>250</v>
      </c>
      <c r="Q69" s="59">
        <v>97</v>
      </c>
      <c r="R69" s="59">
        <v>21</v>
      </c>
      <c r="S69" s="59">
        <v>150</v>
      </c>
      <c r="T69" s="59">
        <v>1153</v>
      </c>
      <c r="U69" s="59">
        <v>45</v>
      </c>
      <c r="V69" s="59">
        <v>1330</v>
      </c>
      <c r="W69" s="59">
        <v>81</v>
      </c>
      <c r="X69" s="61"/>
    </row>
    <row r="73" spans="1:24" ht="39.75" customHeight="1" x14ac:dyDescent="0.25">
      <c r="A73" s="20" t="s">
        <v>68</v>
      </c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</row>
    <row r="76" spans="1:24" ht="15" customHeight="1" x14ac:dyDescent="0.25">
      <c r="A76" s="1" t="s">
        <v>2</v>
      </c>
      <c r="B76" s="2" t="s">
        <v>3</v>
      </c>
      <c r="C76" s="2" t="s">
        <v>4</v>
      </c>
      <c r="D76" s="2" t="s">
        <v>5</v>
      </c>
      <c r="E76" s="2" t="s">
        <v>6</v>
      </c>
      <c r="F76" s="3" t="s">
        <v>7</v>
      </c>
      <c r="G76" s="4"/>
      <c r="H76" s="2" t="s">
        <v>8</v>
      </c>
      <c r="I76" s="2" t="s">
        <v>9</v>
      </c>
      <c r="J76" s="3" t="s">
        <v>10</v>
      </c>
      <c r="K76" s="4"/>
      <c r="L76" s="3" t="s">
        <v>11</v>
      </c>
      <c r="M76" s="4"/>
      <c r="N76" s="3" t="s">
        <v>13</v>
      </c>
      <c r="O76" s="5"/>
    </row>
    <row r="77" spans="1:24" x14ac:dyDescent="0.25">
      <c r="A77" s="6"/>
      <c r="B77" s="7"/>
      <c r="C77" s="7"/>
      <c r="D77" s="7"/>
      <c r="E77" s="7"/>
      <c r="F77" s="8"/>
      <c r="G77" s="9"/>
      <c r="H77" s="7"/>
      <c r="I77" s="7"/>
      <c r="J77" s="8"/>
      <c r="K77" s="9"/>
      <c r="L77" s="10"/>
      <c r="M77" s="11"/>
      <c r="N77" s="10"/>
      <c r="O77" s="12"/>
    </row>
    <row r="78" spans="1:24" ht="15" customHeight="1" x14ac:dyDescent="0.25">
      <c r="A78" s="6"/>
      <c r="B78" s="7"/>
      <c r="C78" s="7"/>
      <c r="D78" s="7"/>
      <c r="E78" s="7"/>
      <c r="F78" s="13"/>
      <c r="G78" s="14"/>
      <c r="H78" s="7"/>
      <c r="I78" s="7"/>
      <c r="J78" s="13"/>
      <c r="K78" s="14"/>
      <c r="L78" s="13" t="s">
        <v>12</v>
      </c>
      <c r="M78" s="14"/>
      <c r="N78" s="13" t="s">
        <v>14</v>
      </c>
      <c r="O78" s="15"/>
    </row>
    <row r="79" spans="1:24" ht="30" x14ac:dyDescent="0.25">
      <c r="A79" s="16"/>
      <c r="B79" s="17"/>
      <c r="C79" s="17"/>
      <c r="D79" s="17"/>
      <c r="E79" s="17"/>
      <c r="F79" s="18" t="s">
        <v>15</v>
      </c>
      <c r="G79" s="18" t="s">
        <v>16</v>
      </c>
      <c r="H79" s="17"/>
      <c r="I79" s="17"/>
      <c r="J79" s="18" t="s">
        <v>15</v>
      </c>
      <c r="K79" s="18" t="s">
        <v>16</v>
      </c>
      <c r="L79" s="18" t="s">
        <v>15</v>
      </c>
      <c r="M79" s="18" t="s">
        <v>16</v>
      </c>
      <c r="N79" s="18" t="s">
        <v>15</v>
      </c>
      <c r="O79" s="19" t="s">
        <v>16</v>
      </c>
    </row>
    <row r="80" spans="1:24" ht="75" customHeight="1" x14ac:dyDescent="0.25">
      <c r="A80" s="28">
        <v>16</v>
      </c>
      <c r="B80" s="29" t="s">
        <v>69</v>
      </c>
      <c r="C80" s="29">
        <v>26972</v>
      </c>
      <c r="D80" s="29" t="s">
        <v>37</v>
      </c>
      <c r="E80" s="29" t="s">
        <v>70</v>
      </c>
      <c r="F80" s="29">
        <v>0</v>
      </c>
      <c r="G80" s="29">
        <v>792</v>
      </c>
      <c r="H80" s="29">
        <f>F80+G80</f>
        <v>792</v>
      </c>
      <c r="I80" s="67">
        <v>90</v>
      </c>
      <c r="J80" s="67">
        <f>F80*I80</f>
        <v>0</v>
      </c>
      <c r="K80" s="30">
        <f>H80*I80</f>
        <v>71280</v>
      </c>
      <c r="L80" s="67">
        <f>J80*12</f>
        <v>0</v>
      </c>
      <c r="M80" s="30">
        <f>K80</f>
        <v>71280</v>
      </c>
      <c r="N80" s="67">
        <f>L80</f>
        <v>0</v>
      </c>
      <c r="O80" s="31">
        <f>M80</f>
        <v>71280</v>
      </c>
    </row>
    <row r="81" spans="1:24" ht="90" customHeight="1" x14ac:dyDescent="0.25">
      <c r="A81" s="32">
        <v>17</v>
      </c>
      <c r="B81" s="33" t="s">
        <v>71</v>
      </c>
      <c r="C81" s="33">
        <v>26972</v>
      </c>
      <c r="D81" s="33" t="s">
        <v>37</v>
      </c>
      <c r="E81" s="33" t="s">
        <v>70</v>
      </c>
      <c r="F81" s="33">
        <v>0</v>
      </c>
      <c r="G81" s="33">
        <v>362</v>
      </c>
      <c r="H81" s="62">
        <f>F81+G81</f>
        <v>362</v>
      </c>
      <c r="I81" s="70">
        <v>106.11</v>
      </c>
      <c r="J81" s="70">
        <v>0</v>
      </c>
      <c r="K81" s="63">
        <f>H81*I81</f>
        <v>38411.82</v>
      </c>
      <c r="L81" s="70">
        <f>J81*12</f>
        <v>0</v>
      </c>
      <c r="M81" s="34">
        <f>K81</f>
        <v>38411.82</v>
      </c>
      <c r="N81" s="68">
        <f>L81</f>
        <v>0</v>
      </c>
      <c r="O81" s="35">
        <f>M81</f>
        <v>38411.82</v>
      </c>
    </row>
    <row r="82" spans="1:24" ht="30" customHeight="1" x14ac:dyDescent="0.25">
      <c r="A82" s="37" t="s">
        <v>72</v>
      </c>
      <c r="B82" s="38"/>
      <c r="C82" s="38"/>
      <c r="D82" s="38"/>
      <c r="E82" s="38"/>
      <c r="F82" s="38"/>
      <c r="G82" s="38"/>
      <c r="H82" s="38"/>
      <c r="I82" s="39"/>
      <c r="J82" s="69">
        <f>J80+J81</f>
        <v>0</v>
      </c>
      <c r="K82" s="40">
        <f>K80+K81</f>
        <v>109691.82</v>
      </c>
      <c r="L82" s="69">
        <f>L80+L81</f>
        <v>0</v>
      </c>
      <c r="M82" s="59" t="s">
        <v>73</v>
      </c>
      <c r="N82" s="69">
        <f>N80+N81</f>
        <v>0</v>
      </c>
      <c r="O82" s="41">
        <f>SUM(O80:O81)</f>
        <v>109691.82</v>
      </c>
    </row>
    <row r="86" spans="1:24" ht="30" customHeight="1" x14ac:dyDescent="0.25">
      <c r="A86" s="42" t="s">
        <v>41</v>
      </c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4"/>
    </row>
    <row r="87" spans="1:24" x14ac:dyDescent="0.25">
      <c r="A87" s="45" t="s">
        <v>2</v>
      </c>
      <c r="B87" s="46" t="s">
        <v>42</v>
      </c>
      <c r="C87" s="46" t="s">
        <v>42</v>
      </c>
      <c r="D87" s="46" t="s">
        <v>42</v>
      </c>
      <c r="E87" s="46" t="s">
        <v>42</v>
      </c>
      <c r="F87" s="46" t="s">
        <v>42</v>
      </c>
      <c r="G87" s="46" t="s">
        <v>42</v>
      </c>
      <c r="H87" s="46" t="s">
        <v>42</v>
      </c>
      <c r="I87" s="46" t="s">
        <v>42</v>
      </c>
      <c r="J87" s="46" t="s">
        <v>42</v>
      </c>
      <c r="K87" s="46" t="s">
        <v>42</v>
      </c>
      <c r="L87" s="46" t="s">
        <v>42</v>
      </c>
      <c r="M87" s="46" t="s">
        <v>42</v>
      </c>
      <c r="N87" s="46" t="s">
        <v>42</v>
      </c>
      <c r="O87" s="46" t="s">
        <v>42</v>
      </c>
      <c r="P87" s="46" t="s">
        <v>42</v>
      </c>
      <c r="Q87" s="46" t="s">
        <v>42</v>
      </c>
      <c r="R87" s="46" t="s">
        <v>42</v>
      </c>
      <c r="S87" s="46" t="s">
        <v>42</v>
      </c>
      <c r="T87" s="46" t="s">
        <v>42</v>
      </c>
      <c r="U87" s="46" t="s">
        <v>42</v>
      </c>
      <c r="V87" s="46" t="s">
        <v>42</v>
      </c>
      <c r="W87" s="46" t="s">
        <v>42</v>
      </c>
      <c r="X87" s="47" t="s">
        <v>65</v>
      </c>
    </row>
    <row r="88" spans="1:24" x14ac:dyDescent="0.25">
      <c r="A88" s="48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50"/>
    </row>
    <row r="89" spans="1:24" ht="30" x14ac:dyDescent="0.25">
      <c r="A89" s="51"/>
      <c r="B89" s="52" t="s">
        <v>43</v>
      </c>
      <c r="C89" s="52" t="s">
        <v>44</v>
      </c>
      <c r="D89" s="52" t="s">
        <v>45</v>
      </c>
      <c r="E89" s="52" t="s">
        <v>46</v>
      </c>
      <c r="F89" s="52" t="s">
        <v>47</v>
      </c>
      <c r="G89" s="52" t="s">
        <v>48</v>
      </c>
      <c r="H89" s="52" t="s">
        <v>49</v>
      </c>
      <c r="I89" s="52" t="s">
        <v>50</v>
      </c>
      <c r="J89" s="52" t="s">
        <v>51</v>
      </c>
      <c r="K89" s="52" t="s">
        <v>52</v>
      </c>
      <c r="L89" s="52" t="s">
        <v>53</v>
      </c>
      <c r="M89" s="52" t="s">
        <v>54</v>
      </c>
      <c r="N89" s="52" t="s">
        <v>55</v>
      </c>
      <c r="O89" s="52" t="s">
        <v>56</v>
      </c>
      <c r="P89" s="52" t="s">
        <v>57</v>
      </c>
      <c r="Q89" s="52" t="s">
        <v>58</v>
      </c>
      <c r="R89" s="52" t="s">
        <v>59</v>
      </c>
      <c r="S89" s="52" t="s">
        <v>60</v>
      </c>
      <c r="T89" s="52" t="s">
        <v>61</v>
      </c>
      <c r="U89" s="52" t="s">
        <v>62</v>
      </c>
      <c r="V89" s="52" t="s">
        <v>63</v>
      </c>
      <c r="W89" s="52" t="s">
        <v>64</v>
      </c>
      <c r="X89" s="53"/>
    </row>
    <row r="90" spans="1:24" ht="15.75" customHeight="1" x14ac:dyDescent="0.25">
      <c r="A90" s="54" t="s">
        <v>74</v>
      </c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6"/>
    </row>
    <row r="91" spans="1:24" x14ac:dyDescent="0.25">
      <c r="A91" s="28">
        <v>16</v>
      </c>
      <c r="B91" s="29">
        <v>0</v>
      </c>
      <c r="C91" s="29">
        <v>65</v>
      </c>
      <c r="D91" s="29">
        <v>50</v>
      </c>
      <c r="E91" s="29">
        <v>150</v>
      </c>
      <c r="F91" s="29">
        <v>150</v>
      </c>
      <c r="G91" s="29">
        <v>0</v>
      </c>
      <c r="H91" s="29">
        <v>95</v>
      </c>
      <c r="I91" s="29">
        <v>0</v>
      </c>
      <c r="J91" s="29">
        <v>0</v>
      </c>
      <c r="K91" s="29">
        <v>0</v>
      </c>
      <c r="L91" s="29">
        <v>10</v>
      </c>
      <c r="M91" s="29">
        <v>200</v>
      </c>
      <c r="N91" s="29">
        <v>0</v>
      </c>
      <c r="O91" s="29">
        <v>0</v>
      </c>
      <c r="P91" s="29">
        <v>0</v>
      </c>
      <c r="Q91" s="29">
        <v>1</v>
      </c>
      <c r="R91" s="29">
        <v>0</v>
      </c>
      <c r="S91" s="29">
        <v>0</v>
      </c>
      <c r="T91" s="29">
        <v>0</v>
      </c>
      <c r="U91" s="29">
        <v>0</v>
      </c>
      <c r="V91" s="29">
        <v>0</v>
      </c>
      <c r="W91" s="29">
        <v>71</v>
      </c>
      <c r="X91" s="57">
        <f>SUM(B91:W91)</f>
        <v>792</v>
      </c>
    </row>
    <row r="92" spans="1:24" x14ac:dyDescent="0.25">
      <c r="A92" s="32">
        <v>17</v>
      </c>
      <c r="B92" s="33">
        <v>0</v>
      </c>
      <c r="C92" s="33">
        <v>65</v>
      </c>
      <c r="D92" s="33">
        <v>0</v>
      </c>
      <c r="E92" s="33">
        <v>0</v>
      </c>
      <c r="F92" s="33">
        <v>0</v>
      </c>
      <c r="G92" s="33">
        <v>0</v>
      </c>
      <c r="H92" s="33">
        <v>95</v>
      </c>
      <c r="I92" s="33">
        <v>0</v>
      </c>
      <c r="J92" s="33">
        <v>50</v>
      </c>
      <c r="K92" s="33">
        <v>0</v>
      </c>
      <c r="L92" s="33">
        <v>1</v>
      </c>
      <c r="M92" s="33">
        <v>0</v>
      </c>
      <c r="N92" s="33">
        <v>0</v>
      </c>
      <c r="O92" s="33">
        <v>0</v>
      </c>
      <c r="P92" s="33">
        <v>0</v>
      </c>
      <c r="Q92" s="33">
        <v>1</v>
      </c>
      <c r="R92" s="33">
        <v>0</v>
      </c>
      <c r="S92" s="33">
        <v>0</v>
      </c>
      <c r="T92" s="33">
        <v>150</v>
      </c>
      <c r="U92" s="33">
        <v>0</v>
      </c>
      <c r="V92" s="33">
        <v>0</v>
      </c>
      <c r="W92" s="33">
        <v>0</v>
      </c>
      <c r="X92" s="66">
        <f>SUM(B92:W92)</f>
        <v>362</v>
      </c>
    </row>
    <row r="93" spans="1:24" ht="45" x14ac:dyDescent="0.25">
      <c r="A93" s="58" t="s">
        <v>67</v>
      </c>
      <c r="B93" s="59">
        <v>0</v>
      </c>
      <c r="C93" s="59">
        <v>130</v>
      </c>
      <c r="D93" s="59">
        <v>50</v>
      </c>
      <c r="E93" s="59">
        <v>150</v>
      </c>
      <c r="F93" s="59">
        <v>150</v>
      </c>
      <c r="G93" s="59">
        <v>0</v>
      </c>
      <c r="H93" s="59">
        <v>190</v>
      </c>
      <c r="I93" s="59">
        <v>0</v>
      </c>
      <c r="J93" s="59">
        <v>50</v>
      </c>
      <c r="K93" s="59">
        <v>0</v>
      </c>
      <c r="L93" s="59">
        <v>11</v>
      </c>
      <c r="M93" s="59">
        <v>200</v>
      </c>
      <c r="N93" s="59">
        <v>0</v>
      </c>
      <c r="O93" s="59">
        <v>0</v>
      </c>
      <c r="P93" s="59">
        <v>0</v>
      </c>
      <c r="Q93" s="59">
        <v>2</v>
      </c>
      <c r="R93" s="59">
        <v>0</v>
      </c>
      <c r="S93" s="59">
        <v>0</v>
      </c>
      <c r="T93" s="59">
        <v>150</v>
      </c>
      <c r="U93" s="59">
        <v>0</v>
      </c>
      <c r="V93" s="59">
        <v>0</v>
      </c>
      <c r="W93" s="59">
        <v>71</v>
      </c>
      <c r="X93" s="61"/>
    </row>
    <row r="97" spans="1:13" ht="28.5" customHeight="1" x14ac:dyDescent="0.25">
      <c r="A97" s="71" t="s">
        <v>75</v>
      </c>
      <c r="B97" s="72"/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3"/>
    </row>
    <row r="98" spans="1:13" ht="30" x14ac:dyDescent="0.25">
      <c r="A98" s="74"/>
      <c r="B98" s="75"/>
      <c r="C98" s="75"/>
      <c r="D98" s="75"/>
      <c r="E98" s="75"/>
      <c r="F98" s="75"/>
      <c r="G98" s="76"/>
      <c r="H98" s="46" t="s">
        <v>15</v>
      </c>
      <c r="I98" s="46" t="s">
        <v>77</v>
      </c>
      <c r="J98" s="46" t="s">
        <v>78</v>
      </c>
      <c r="K98" s="46" t="s">
        <v>15</v>
      </c>
      <c r="L98" s="46" t="s">
        <v>77</v>
      </c>
      <c r="M98" s="77" t="s">
        <v>78</v>
      </c>
    </row>
    <row r="99" spans="1:13" ht="4.5" customHeight="1" x14ac:dyDescent="0.25">
      <c r="A99" s="78"/>
      <c r="B99" s="79"/>
      <c r="C99" s="79"/>
      <c r="D99" s="79"/>
      <c r="E99" s="79"/>
      <c r="F99" s="79"/>
      <c r="G99" s="80"/>
      <c r="H99" s="49"/>
      <c r="I99" s="49"/>
      <c r="J99" s="49"/>
      <c r="K99" s="49"/>
      <c r="L99" s="49"/>
      <c r="M99" s="81"/>
    </row>
    <row r="100" spans="1:13" ht="27" customHeight="1" x14ac:dyDescent="0.25">
      <c r="A100" s="82"/>
      <c r="B100" s="83"/>
      <c r="C100" s="83"/>
      <c r="D100" s="83"/>
      <c r="E100" s="83"/>
      <c r="F100" s="83"/>
      <c r="G100" s="84"/>
      <c r="H100" s="52" t="s">
        <v>76</v>
      </c>
      <c r="I100" s="52" t="s">
        <v>76</v>
      </c>
      <c r="J100" s="52" t="s">
        <v>76</v>
      </c>
      <c r="K100" s="52" t="s">
        <v>79</v>
      </c>
      <c r="L100" s="52" t="s">
        <v>79</v>
      </c>
      <c r="M100" s="85" t="s">
        <v>79</v>
      </c>
    </row>
    <row r="101" spans="1:13" ht="37.5" customHeight="1" x14ac:dyDescent="0.25">
      <c r="A101" s="86" t="s">
        <v>80</v>
      </c>
      <c r="B101" s="87"/>
      <c r="C101" s="87"/>
      <c r="D101" s="87"/>
      <c r="E101" s="87"/>
      <c r="F101" s="87"/>
      <c r="G101" s="88"/>
      <c r="H101" s="34">
        <f>L44</f>
        <v>742995.12</v>
      </c>
      <c r="I101" s="34">
        <f>M44</f>
        <v>3007290.48</v>
      </c>
      <c r="J101" s="34">
        <f>H101+I101</f>
        <v>3750285.6</v>
      </c>
      <c r="K101" s="68">
        <f>N44</f>
        <v>3714975.6</v>
      </c>
      <c r="L101" s="34">
        <f>O44</f>
        <v>14995052.4</v>
      </c>
      <c r="M101" s="99">
        <f>K101+L101</f>
        <v>18710028</v>
      </c>
    </row>
    <row r="102" spans="1:13" ht="34.5" customHeight="1" x14ac:dyDescent="0.25">
      <c r="A102" s="89" t="s">
        <v>81</v>
      </c>
      <c r="B102" s="90"/>
      <c r="C102" s="90"/>
      <c r="D102" s="90"/>
      <c r="E102" s="90"/>
      <c r="F102" s="90"/>
      <c r="G102" s="91"/>
      <c r="H102" s="67">
        <f>L82</f>
        <v>0</v>
      </c>
      <c r="I102" s="30" t="str">
        <f>M82</f>
        <v>R$ 109.691,82</v>
      </c>
      <c r="J102" s="30">
        <v>109691.82</v>
      </c>
      <c r="K102" s="67">
        <f>N82</f>
        <v>0</v>
      </c>
      <c r="L102" s="30">
        <f>O82</f>
        <v>109691.82</v>
      </c>
      <c r="M102" s="31">
        <v>109691.82</v>
      </c>
    </row>
    <row r="103" spans="1:13" ht="32.25" customHeight="1" x14ac:dyDescent="0.25">
      <c r="A103" s="92" t="s">
        <v>82</v>
      </c>
      <c r="B103" s="93"/>
      <c r="C103" s="93"/>
      <c r="D103" s="93"/>
      <c r="E103" s="93"/>
      <c r="F103" s="93"/>
      <c r="G103" s="94"/>
      <c r="H103" s="95">
        <v>742995.12</v>
      </c>
      <c r="I103" s="96" t="s">
        <v>83</v>
      </c>
      <c r="J103" s="96" t="s">
        <v>84</v>
      </c>
      <c r="K103" s="98">
        <f>K101+K102</f>
        <v>3714975.6</v>
      </c>
      <c r="L103" s="96" t="s">
        <v>85</v>
      </c>
      <c r="M103" s="97">
        <f>M101+M102</f>
        <v>18819719.82</v>
      </c>
    </row>
  </sheetData>
  <mergeCells count="56">
    <mergeCell ref="A12:O12"/>
    <mergeCell ref="A14:O14"/>
    <mergeCell ref="A16:O16"/>
    <mergeCell ref="A18:O18"/>
    <mergeCell ref="A73:O73"/>
    <mergeCell ref="A98:G100"/>
    <mergeCell ref="A101:G101"/>
    <mergeCell ref="A102:G102"/>
    <mergeCell ref="A103:G103"/>
    <mergeCell ref="A21:O21"/>
    <mergeCell ref="A1:O1"/>
    <mergeCell ref="A4:O4"/>
    <mergeCell ref="A6:O6"/>
    <mergeCell ref="A8:O8"/>
    <mergeCell ref="A10:O10"/>
    <mergeCell ref="A82:I82"/>
    <mergeCell ref="A86:X86"/>
    <mergeCell ref="A87:A89"/>
    <mergeCell ref="X87:X89"/>
    <mergeCell ref="A90:X90"/>
    <mergeCell ref="A97:M97"/>
    <mergeCell ref="L76:M76"/>
    <mergeCell ref="L77:M77"/>
    <mergeCell ref="L78:M78"/>
    <mergeCell ref="N76:O76"/>
    <mergeCell ref="N77:O77"/>
    <mergeCell ref="N78:O78"/>
    <mergeCell ref="A52:X52"/>
    <mergeCell ref="A76:A79"/>
    <mergeCell ref="B76:B79"/>
    <mergeCell ref="C76:C79"/>
    <mergeCell ref="D76:D79"/>
    <mergeCell ref="E76:E79"/>
    <mergeCell ref="F76:G78"/>
    <mergeCell ref="H76:H79"/>
    <mergeCell ref="I76:I79"/>
    <mergeCell ref="J76:K78"/>
    <mergeCell ref="N24:O24"/>
    <mergeCell ref="N25:O25"/>
    <mergeCell ref="N26:O26"/>
    <mergeCell ref="A44:I44"/>
    <mergeCell ref="A48:X48"/>
    <mergeCell ref="A49:A51"/>
    <mergeCell ref="X49:X51"/>
    <mergeCell ref="H24:H27"/>
    <mergeCell ref="I24:I27"/>
    <mergeCell ref="J24:K26"/>
    <mergeCell ref="L24:M24"/>
    <mergeCell ref="L25:M25"/>
    <mergeCell ref="L26:M26"/>
    <mergeCell ref="A24:A27"/>
    <mergeCell ref="B24:B27"/>
    <mergeCell ref="C24:C27"/>
    <mergeCell ref="D24:D27"/>
    <mergeCell ref="E24:E27"/>
    <mergeCell ref="F24:G2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Conselho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Emmanoel Cambuí Colonnezi</dc:creator>
  <cp:lastModifiedBy>Emmanoel Cambuí Colonnezi</cp:lastModifiedBy>
  <dcterms:created xsi:type="dcterms:W3CDTF">2024-12-03T17:16:46Z</dcterms:created>
  <dcterms:modified xsi:type="dcterms:W3CDTF">2024-12-03T18:29:23Z</dcterms:modified>
</cp:coreProperties>
</file>